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2" activeTab="2"/>
  </bookViews>
  <sheets>
    <sheet name="Diárias - Histórico" sheetId="1" state="hidden" r:id="rId3"/>
    <sheet name="Diárias - Composição" sheetId="2" state="hidden" r:id="rId4"/>
    <sheet name="Diárias - Custo" sheetId="3" state="visible" r:id="rId5"/>
  </sheets>
  <definedNames>
    <definedName function="false" hidden="false" localSheetId="1" name="_xlnm.Print_Area" vbProcedure="false">'Diárias - Composição'!$A$1:$E$129</definedName>
    <definedName function="false" hidden="false" localSheetId="1" name="_xlnm.Print_Titles" vbProcedure="false">'Diárias - Composição'!$4:$13</definedName>
    <definedName function="false" hidden="false" localSheetId="2" name="_xlnm.Print_Area" vbProcedure="false">'Diárias - Custo'!$A$1:$C$9</definedName>
    <definedName function="false" hidden="false" localSheetId="1" name="Print_Area_0" vbProcedure="false">'Diárias - Composição'!$A$4:$E$129</definedName>
    <definedName function="false" hidden="false" localSheetId="1" name="Print_Titles_0" vbProcedure="false">'Diárias - Composição'!$4:$13</definedName>
    <definedName function="false" hidden="false" localSheetId="2" name="Print_Area_0" vbProcedure="false">'Diárias - Custo'!$A$1:$C$9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<sst xmlns="http://schemas.openxmlformats.org/spreadsheetml/2006/main" count="229" uniqueCount="135">
  <si>
    <t xml:space="preserve">ANEXO V</t>
  </si>
  <si>
    <t xml:space="preserve">PLANILHA ESTIMATIVA DE CUSTO COM DIÁRIAS</t>
  </si>
  <si>
    <t xml:space="preserve">AGRESTE</t>
  </si>
  <si>
    <t xml:space="preserve">SERTÃO</t>
  </si>
  <si>
    <t xml:space="preserve">MÊS</t>
  </si>
  <si>
    <t xml:space="preserve">CUSTO</t>
  </si>
  <si>
    <t xml:space="preserve">QTD.</t>
  </si>
  <si>
    <t xml:space="preserve">TOTAL</t>
  </si>
  <si>
    <t xml:space="preserve">DIÁRIA MENSAL DO CONTRATO</t>
  </si>
  <si>
    <t xml:space="preserve">MÉDIA DIÁRIA MENSAL (TOTAL)</t>
  </si>
  <si>
    <t xml:space="preserve">não teve</t>
  </si>
  <si>
    <t xml:space="preserve">MÉDIA</t>
  </si>
  <si>
    <t xml:space="preserve">MÉDIA TOTAL (AGRESTE+SERTÃO)</t>
  </si>
  <si>
    <r>
      <rPr>
        <b val="true"/>
        <sz val="11"/>
        <rFont val="Calibri"/>
        <family val="2"/>
        <charset val="1"/>
      </rPr>
      <t xml:space="preserve">Nº de meses de execução:</t>
    </r>
    <r>
      <rPr>
        <sz val="11"/>
        <rFont val="Calibri"/>
        <family val="2"/>
        <charset val="1"/>
      </rPr>
      <t xml:space="preserve"> 12</t>
    </r>
  </si>
  <si>
    <t xml:space="preserve">Quantidade de Postos:</t>
  </si>
  <si>
    <t xml:space="preserve">COMPOSIÇÃO DAS DIÁRIAS </t>
  </si>
  <si>
    <t xml:space="preserve">Mão-de-obra</t>
  </si>
  <si>
    <t xml:space="preserve">Mão-de-obra vinculada à execução contratual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</si>
  <si>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</si>
  <si>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</si>
  <si>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DIÁRIAS</t>
  </si>
  <si>
    <t xml:space="preserve">VALOR</t>
  </si>
  <si>
    <t xml:space="preserve">Categoria profissional (vinculada à execução contratual)</t>
  </si>
  <si>
    <t xml:space="preserve">Data base da categoria (dia/mês/ano)*</t>
  </si>
  <si>
    <t xml:space="preserve">MÓDULO 1: COMPOSIÇÃO DA REMUNERAÇÃO</t>
  </si>
  <si>
    <t xml:space="preserve">Composição da Remuneração</t>
  </si>
  <si>
    <t xml:space="preserve">Valor (R$)</t>
  </si>
  <si>
    <t xml:space="preserve">A</t>
  </si>
  <si>
    <t xml:space="preserve">B</t>
  </si>
  <si>
    <t xml:space="preserve">Outros</t>
  </si>
  <si>
    <t xml:space="preserve">Total de Remuneração</t>
  </si>
  <si>
    <t xml:space="preserve">MÓDULO 2: BENEFÍCIOS MENSAIS E DIÁRIOS</t>
  </si>
  <si>
    <t xml:space="preserve">Benefícios Mensais e Diários</t>
  </si>
  <si>
    <t xml:space="preserve">Transporte</t>
  </si>
  <si>
    <t xml:space="preserve">Auxílio alimentação (Valor R$ 13,00 por dia trabalhado)</t>
  </si>
  <si>
    <t xml:space="preserve">C</t>
  </si>
  <si>
    <t xml:space="preserve">Seguro de vida, invalidez e funeral</t>
  </si>
  <si>
    <t xml:space="preserve">D</t>
  </si>
  <si>
    <t xml:space="preserve">Auxilio Creche</t>
  </si>
  <si>
    <t xml:space="preserve">Total de Benefícios mensais e diários</t>
  </si>
  <si>
    <t xml:space="preserve">Nota: o valor informado deverá ser o custo real do insumo (descontado o valor eventualmente pago pelo empregado).</t>
  </si>
  <si>
    <t xml:space="preserve">MÓDULO 3: INSUMOS DIVERSOS</t>
  </si>
  <si>
    <t xml:space="preserve">Insumos Diversos</t>
  </si>
  <si>
    <t xml:space="preserve">Uniformes</t>
  </si>
  <si>
    <t xml:space="preserve">Ferramentas</t>
  </si>
  <si>
    <t xml:space="preserve">EPIS</t>
  </si>
  <si>
    <t xml:space="preserve">Total de Insumos diversos</t>
  </si>
  <si>
    <t xml:space="preserve">Nota: Valores mensais por empregado.</t>
  </si>
  <si>
    <t xml:space="preserve">MÓDULO 4: ENCARGOS SOCIAIS E TRABALHISTAS</t>
  </si>
  <si>
    <t xml:space="preserve">Submódulo 4.1 - Encargos previdenciários, FGTS e outras contribuições</t>
  </si>
  <si>
    <t xml:space="preserve">4.1</t>
  </si>
  <si>
    <t xml:space="preserve">Encargos previdenciários, FGTS e outras contribuições</t>
  </si>
  <si>
    <t xml:space="preserve">Percentual</t>
  </si>
  <si>
    <t xml:space="preserve">INSS</t>
  </si>
  <si>
    <t xml:space="preserve">SESI ou SESC</t>
  </si>
  <si>
    <t xml:space="preserve">SENAI ou SENAC</t>
  </si>
  <si>
    <t xml:space="preserve">INCRA</t>
  </si>
  <si>
    <t xml:space="preserve">E</t>
  </si>
  <si>
    <t xml:space="preserve">Salário Educação</t>
  </si>
  <si>
    <t xml:space="preserve">F</t>
  </si>
  <si>
    <t xml:space="preserve">FGTS</t>
  </si>
  <si>
    <t xml:space="preserve">G</t>
  </si>
  <si>
    <t xml:space="preserve">Seguro acidente do trabalho</t>
  </si>
  <si>
    <t xml:space="preserve">H</t>
  </si>
  <si>
    <t xml:space="preserve">SEBRAE</t>
  </si>
  <si>
    <t xml:space="preserve">Submódulo 4.2 - 13º (décimo terceiro) Salário</t>
  </si>
  <si>
    <t xml:space="preserve">13º (décimo terceiro) Salário</t>
  </si>
  <si>
    <t xml:space="preserve">ADICIONAL DE FÉRIAS</t>
  </si>
  <si>
    <t xml:space="preserve">Subtotal</t>
  </si>
  <si>
    <t xml:space="preserve">Incidência dos encargos previstos no Submódulo 4.1 sobre 13º (décimo terceiro) salário</t>
  </si>
  <si>
    <t xml:space="preserve">Submódulo 4.3 - Afastamento Maternidade</t>
  </si>
  <si>
    <t xml:space="preserve">4.3</t>
  </si>
  <si>
    <t xml:space="preserve">Afastamento Maternidade</t>
  </si>
  <si>
    <t xml:space="preserve">Afastamento maternidade</t>
  </si>
  <si>
    <t xml:space="preserve">Incidência dos encargos previstos no Submódulo 4.1 sobre Afastamento Maternidade</t>
  </si>
  <si>
    <t xml:space="preserve">B.1</t>
  </si>
  <si>
    <t xml:space="preserve">Incidência do submódulo 4.1 sobre a remuneração e 13º salário recebidos pelo substituto durante os 120 dias de licença-maternidade</t>
  </si>
  <si>
    <t xml:space="preserve">Submódulo 4.4 - Provisão para Rescisão</t>
  </si>
  <si>
    <t xml:space="preserve">4.4</t>
  </si>
  <si>
    <t xml:space="preserve">Provisão para Rescisão</t>
  </si>
  <si>
    <t xml:space="preserve">%</t>
  </si>
  <si>
    <t xml:space="preserve">Aviso prévio indenizado</t>
  </si>
  <si>
    <t xml:space="preserve">Incidência do FGTS sobre aviso prévio indenizado</t>
  </si>
  <si>
    <t xml:space="preserve">Multa do FGTS e contribuições sociais sobre o aviso prévio indenizado</t>
  </si>
  <si>
    <t xml:space="preserve">Contribuição Social</t>
  </si>
  <si>
    <t xml:space="preserve">Aviso prévio trabalhado </t>
  </si>
  <si>
    <t xml:space="preserve">Incidência do submódulo 4.1 sobre aviso prévio trabalhado</t>
  </si>
  <si>
    <t xml:space="preserve">Multa do FGTS e contribuições sociais do aviso prévio trabalhado</t>
  </si>
  <si>
    <t xml:space="preserve">Submódulo 4.5 - Custo de Reposição do Profissional ausente</t>
  </si>
  <si>
    <t xml:space="preserve">4.5</t>
  </si>
  <si>
    <t xml:space="preserve">Composição do Custo de Reposição do Profissional Ausente</t>
  </si>
  <si>
    <t xml:space="preserve">Férias e terço constitucional de férias</t>
  </si>
  <si>
    <t xml:space="preserve">Ausência por doença</t>
  </si>
  <si>
    <t xml:space="preserve">Licença paternidade</t>
  </si>
  <si>
    <t xml:space="preserve">Ausências legais</t>
  </si>
  <si>
    <t xml:space="preserve">Ausência por acidente de trabalho</t>
  </si>
  <si>
    <t xml:space="preserve">Incidência dos encargos do Submódulo 4.1 sobre o Custo de reposição do profissional ausente</t>
  </si>
  <si>
    <t xml:space="preserve">Quadro-resumo - Módulo 4 - Encargos sociais e trabalhistas</t>
  </si>
  <si>
    <t xml:space="preserve">Módulo 4 - Encargos sociais e trabalhistas</t>
  </si>
  <si>
    <t xml:space="preserve">4.2</t>
  </si>
  <si>
    <t xml:space="preserve">Custo de rescisão</t>
  </si>
  <si>
    <t xml:space="preserve">Custo de reposição do profissional ausente</t>
  </si>
  <si>
    <t xml:space="preserve">TOTAL (MOD. 1+2+3+4)</t>
  </si>
  <si>
    <t xml:space="preserve">MÓDULO 5: CUSTOS INDIRETOS, TRIBUTOS E LUCRO</t>
  </si>
  <si>
    <t xml:space="preserve">Custos Indiretos, Tributos e Lucro</t>
  </si>
  <si>
    <t xml:space="preserve">Custos Indiretos e despesas administrativas</t>
  </si>
  <si>
    <t xml:space="preserve">TOTAL CUSTOS INDIRETOS</t>
  </si>
  <si>
    <t xml:space="preserve">TOTAL (MOD. 1+2+3+4+5A)</t>
  </si>
  <si>
    <t xml:space="preserve">Coeficiente</t>
  </si>
  <si>
    <t xml:space="preserve">BASE DE CÁLCULO DOS TRIBUTOS</t>
  </si>
  <si>
    <t xml:space="preserve">Tributos</t>
  </si>
  <si>
    <t xml:space="preserve">B1. Tributos Federais (PIS)</t>
  </si>
  <si>
    <t xml:space="preserve">B2. Tributos Federais (CONFINS)</t>
  </si>
  <si>
    <t xml:space="preserve">B3. Tributos Municipais (ISS)</t>
  </si>
  <si>
    <t xml:space="preserve">TOTAL Tributos</t>
  </si>
  <si>
    <t xml:space="preserve">CPRB (INSS - DESONERAÇÃO)</t>
  </si>
  <si>
    <t xml:space="preserve">BASE DE CÁLCULO DO LUCRO</t>
  </si>
  <si>
    <t xml:space="preserve">Lucro</t>
  </si>
  <si>
    <t xml:space="preserve">Nota (1): Custos Indiretos, Tributos e Lucro por empregado.</t>
  </si>
  <si>
    <t xml:space="preserve">Nota (2): O valor referente a tributos é obtido aplicando-se o percentual sobre o valor do faturamento.</t>
  </si>
  <si>
    <t xml:space="preserve">Anexo V – Quadro-resumo do Custo por Empregado</t>
  </si>
  <si>
    <t xml:space="preserve">Mão-de-obra vinculada à execução contratual (valor por empregado)</t>
  </si>
  <si>
    <t xml:space="preserve">Módulo 1 – Composição da Remuneração</t>
  </si>
  <si>
    <t xml:space="preserve">Módulo 2 – Benefícios Mensais e Diários</t>
  </si>
  <si>
    <t xml:space="preserve">Módulo 3 – Insumos Diversos (uniformes, materiais, equipamentos e outros)</t>
  </si>
  <si>
    <t xml:space="preserve">Módulo 4 – Encargos Sociais e Trabalhistas</t>
  </si>
  <si>
    <t xml:space="preserve">Subtotal ( A + B + C + D )</t>
  </si>
  <si>
    <t xml:space="preserve">Módulo 5 – Custos indiretos, tributos e lucro</t>
  </si>
  <si>
    <t xml:space="preserve">Valor total</t>
  </si>
  <si>
    <t xml:space="preserve">ESTIMATIVA TOTAL DE CUSTO DE DIÁRIAS</t>
  </si>
  <si>
    <t xml:space="preserve">A – QUANTIDADE DE DIÁRIAS MENSAIS </t>
  </si>
  <si>
    <t xml:space="preserve">B – VALOR DA DIÁRIA</t>
  </si>
  <si>
    <t xml:space="preserve">C - CUSTO MENSAL COM DIÁRIAS (A x B)</t>
  </si>
  <si>
    <t xml:space="preserve">D - CUSTO TOTAL COM DIÁRIAS PARA O CONTRATO (12 MESES)  - C*12</t>
  </si>
  <si>
    <r>
      <rPr>
        <u val="single"/>
        <sz val="11"/>
        <color rgb="FFFF0000"/>
        <rFont val="Arial"/>
        <family val="2"/>
        <charset val="1"/>
      </rPr>
      <t xml:space="preserve">Observação:</t>
    </r>
    <r>
      <rPr>
        <sz val="11"/>
        <color rgb="FFFF0000"/>
        <rFont val="Arial"/>
        <family val="2"/>
        <charset val="1"/>
      </rPr>
      <t xml:space="preserve"> A quantidade de diárias mensais foi estimada com base no histórico das diárias pagas de agosto/2019 a agosto/2023, no CT 013/2019, para atendimento das demandas de manutenção.</t>
    </r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</si>
</sst>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mmm/yy"/>
    <numFmt numFmtId="169" formatCode="_-&quot;R$ &quot;* #,##0.00_-;&quot;-R$ &quot;* #,##0.00_-;_-&quot;R$ &quot;* \-??_-;_-@_-"/>
    <numFmt numFmtId="170" formatCode="General"/>
    <numFmt numFmtId="171" formatCode="0"/>
    <numFmt numFmtId="172" formatCode="0.0"/>
    <numFmt numFmtId="173" formatCode="0.00"/>
    <numFmt numFmtId="174" formatCode="#,##0.00;[RED]#,##0.00"/>
    <numFmt numFmtId="175" formatCode="&quot;R$ &quot;#,##0.00"/>
    <numFmt numFmtId="176" formatCode="_-&quot;R$ &quot;* #,##0.00_-;&quot;-R$ &quot;* #,##0.00_-;_-&quot;R$ &quot;* \-??_-;_-@_-"/>
    <numFmt numFmtId="177" formatCode="d\-mmm;@"/>
    <numFmt numFmtId="178" formatCode="#,##0.00"/>
    <numFmt numFmtId="179" formatCode="0.00%"/>
    <numFmt numFmtId="180" formatCode="_-* #,##0.00_-;\-* #,##0.00_-;_-* \-??_-;_-@_-"/>
    <numFmt numFmtId="181" formatCode="#,##0;[RED]#,##0"/>
    <numFmt numFmtId="182" formatCode="_-* #,##0.0000_-;\-* #,##0.0000_-;_-* \-??_-;_-@_-"/>
    <numFmt numFmtId="183" formatCode="&quot; R$ &quot;* #,##0.00\ ;&quot;-R$ &quot;* #,##0.00\ ;&quot; R$ &quot;* \-#\ ;@\ 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1"/>
      <color theme="1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10"/>
      <name val="Arial Narrow"/>
      <family val="2"/>
      <charset val="1"/>
    </font>
    <font>
      <b val="true"/>
      <u val="single"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11"/>
      <name val="Calibri"/>
      <family val="2"/>
      <charset val="1"/>
    </font>
    <font>
      <sz val="10"/>
      <color rgb="FF000000"/>
      <name val="Arial Narrow"/>
      <family val="2"/>
      <charset val="1"/>
    </font>
    <font>
      <b val="true"/>
      <sz val="11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u val="single"/>
      <sz val="11"/>
      <color rgb="FFFF0000"/>
      <name val="Arial"/>
      <family val="2"/>
      <charset val="1"/>
    </font>
    <font>
      <sz val="11"/>
      <color rgb="FFFF0000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theme="4" tint="0.7999"/>
        <bgColor rgb="FFD6DCE5"/>
      </patternFill>
    </fill>
    <fill>
      <patternFill patternType="solid">
        <fgColor theme="6" tint="0.3999"/>
        <bgColor rgb="FFC0C0C0"/>
      </patternFill>
    </fill>
    <fill>
      <patternFill patternType="solid">
        <fgColor theme="0" tint="-0.15"/>
        <bgColor rgb="FFD6DCE5"/>
      </patternFill>
    </fill>
    <fill>
      <patternFill patternType="solid">
        <fgColor theme="5" tint="0.7999"/>
        <bgColor rgb="FFFFF2CC"/>
      </patternFill>
    </fill>
    <fill>
      <patternFill patternType="solid">
        <fgColor theme="3" tint="0.7999"/>
        <bgColor rgb="FFD9D9D9"/>
      </patternFill>
    </fill>
    <fill>
      <patternFill patternType="solid">
        <fgColor rgb="FF92D050"/>
        <bgColor rgb="FFC0C0C0"/>
      </patternFill>
    </fill>
    <fill>
      <patternFill patternType="solid">
        <fgColor theme="7" tint="0.7999"/>
        <bgColor rgb="FFFBE5D6"/>
      </patternFill>
    </fill>
    <fill>
      <patternFill patternType="solid">
        <fgColor rgb="FFC0C0C0"/>
        <bgColor rgb="FFC9C9C9"/>
      </patternFill>
    </fill>
    <fill>
      <patternFill patternType="solid">
        <fgColor theme="0"/>
        <bgColor rgb="FFFFF2CC"/>
      </patternFill>
    </fill>
    <fill>
      <patternFill patternType="solid">
        <fgColor rgb="FFCCCCFF"/>
        <bgColor rgb="FFB4C7E7"/>
      </patternFill>
    </fill>
    <fill>
      <patternFill patternType="solid">
        <fgColor theme="4" tint="0.5999"/>
        <bgColor rgb="FFC9C9C9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333300"/>
      </left>
      <right/>
      <top style="thin">
        <color rgb="FF333300"/>
      </top>
      <bottom style="thin">
        <color rgb="FF333300"/>
      </bottom>
      <diagonal/>
    </border>
    <border diagonalUp="false" diagonalDown="false">
      <left style="thin">
        <color rgb="FF333300"/>
      </left>
      <right style="thin">
        <color rgb="FF333300"/>
      </right>
      <top style="thin">
        <color rgb="FF333300"/>
      </top>
      <bottom style="thin">
        <color rgb="FF33330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 style="thin">
        <color rgb="FF333300"/>
      </right>
      <top style="thin">
        <color rgb="FF333300"/>
      </top>
      <bottom style="thin">
        <color rgb="FF333300"/>
      </bottom>
      <diagonal/>
    </border>
    <border diagonalUp="false" diagonalDown="false">
      <left/>
      <right/>
      <top style="thin">
        <color rgb="FF333300"/>
      </top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>
        <color rgb="FF333300"/>
      </left>
      <right style="thin">
        <color rgb="FF333300"/>
      </right>
      <top style="thin">
        <color rgb="FF333300"/>
      </top>
      <bottom/>
      <diagonal/>
    </border>
    <border diagonalUp="false" diagonalDown="false">
      <left style="thin">
        <color rgb="FF333300"/>
      </left>
      <right style="thin">
        <color rgb="FF333300"/>
      </right>
      <top/>
      <bottom style="thin">
        <color rgb="FF333300"/>
      </bottom>
      <diagonal/>
    </border>
    <border diagonalUp="false" diagonalDown="false">
      <left style="thin">
        <color rgb="FF333300"/>
      </left>
      <right style="thin">
        <color rgb="FF333300"/>
      </right>
      <top style="thin">
        <color rgb="FF333300"/>
      </top>
      <bottom style="thin"/>
      <diagonal/>
    </border>
    <border diagonalUp="false" diagonalDown="false">
      <left/>
      <right style="thin">
        <color rgb="FF333300"/>
      </right>
      <top/>
      <bottom style="thin">
        <color rgb="FF333300"/>
      </bottom>
      <diagonal/>
    </border>
    <border diagonalUp="false" diagonalDown="false">
      <left style="thin"/>
      <right/>
      <top style="thin">
        <color rgb="FF333300"/>
      </top>
      <bottom style="thin">
        <color rgb="FF333300"/>
      </bottom>
      <diagonal/>
    </border>
    <border diagonalUp="false" diagonalDown="false">
      <left style="thin">
        <color rgb="FF333300"/>
      </left>
      <right/>
      <top/>
      <bottom style="thin">
        <color rgb="FF333300"/>
      </bottom>
      <diagonal/>
    </border>
    <border diagonalUp="false" diagonalDown="false">
      <left/>
      <right/>
      <top style="thin">
        <color rgb="FF333300"/>
      </top>
      <bottom style="thin">
        <color rgb="FF333300"/>
      </bottom>
      <diagonal/>
    </border>
    <border diagonalUp="false" diagonalDown="false">
      <left style="thin">
        <color rgb="FF333300"/>
      </left>
      <right/>
      <top style="thin">
        <color rgb="FF333300"/>
      </top>
      <bottom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2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7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8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9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8" fillId="10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8" fillId="0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81" fontId="9" fillId="11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8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0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2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2" fontId="0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9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8" fontId="9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18" fillId="10" borderId="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8" fillId="0" borderId="1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3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5" fontId="19" fillId="6" borderId="1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Excel " xfId="21"/>
    <cellStyle name="Normal 2" xfId="22"/>
    <cellStyle name="TableStyleLight1" xfId="23"/>
    <cellStyle name="TableStyleLight1 2" xfId="24"/>
    <cellStyle name="Vírgula 2" xfId="25"/>
    <cellStyle name="Vírgula 3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AE3F3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D6DCE5"/>
      <rgbColor rgb="FFFFFF99"/>
      <rgbColor rgb="FFB4C7E7"/>
      <rgbColor rgb="FFFF99CC"/>
      <rgbColor rgb="FFC9C9C9"/>
      <rgbColor rgb="FFFBE5D6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69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26" activeCellId="0" sqref="O26"/>
    </sheetView>
  </sheetViews>
  <sheetFormatPr defaultColWidth="8.6796875" defaultRowHeight="12.75" zeroHeight="false" outlineLevelRow="0" outlineLevelCol="0"/>
  <cols>
    <col collapsed="false" customWidth="true" hidden="false" outlineLevel="0" max="3" min="3" style="0" width="10.66"/>
    <col collapsed="false" customWidth="true" hidden="false" outlineLevel="0" max="4" min="4" style="0" width="11.11"/>
    <col collapsed="false" customWidth="true" hidden="false" outlineLevel="0" max="5" min="5" style="0" width="12.33"/>
    <col collapsed="false" customWidth="true" hidden="false" outlineLevel="0" max="10" min="10" style="0" width="10.66"/>
    <col collapsed="false" customWidth="true" hidden="false" outlineLevel="0" max="11" min="11" style="0" width="10"/>
    <col collapsed="false" customWidth="true" hidden="false" outlineLevel="0" max="12" min="12" style="0" width="12.33"/>
  </cols>
  <sheetData>
    <row r="1" customFormat="false" ht="16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6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10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13.8" hidden="false" customHeight="false" outlineLevel="0" collapsed="false">
      <c r="A4" s="4" t="s">
        <v>2</v>
      </c>
      <c r="B4" s="4"/>
      <c r="C4" s="4"/>
      <c r="D4" s="4"/>
      <c r="E4" s="4"/>
      <c r="F4" s="5"/>
      <c r="G4" s="5"/>
      <c r="H4" s="4" t="s">
        <v>3</v>
      </c>
      <c r="I4" s="4"/>
      <c r="J4" s="4"/>
      <c r="K4" s="4"/>
      <c r="L4" s="4"/>
    </row>
    <row r="5" customFormat="false" ht="13.8" hidden="false" customHeight="false" outlineLevel="0" collapsed="false">
      <c r="A5" s="6" t="s">
        <v>2</v>
      </c>
      <c r="B5" s="7" t="s">
        <v>4</v>
      </c>
      <c r="C5" s="8" t="s">
        <v>5</v>
      </c>
      <c r="D5" s="8" t="s">
        <v>6</v>
      </c>
      <c r="E5" s="9" t="s">
        <v>7</v>
      </c>
      <c r="F5" s="5"/>
      <c r="G5" s="5"/>
      <c r="H5" s="6" t="s">
        <v>3</v>
      </c>
      <c r="I5" s="10" t="s">
        <v>4</v>
      </c>
      <c r="J5" s="11" t="s">
        <v>5</v>
      </c>
      <c r="K5" s="11" t="s">
        <v>6</v>
      </c>
      <c r="L5" s="9" t="s">
        <v>7</v>
      </c>
    </row>
    <row r="6" customFormat="false" ht="13.8" hidden="false" customHeight="false" outlineLevel="0" collapsed="false">
      <c r="A6" s="6"/>
      <c r="B6" s="5"/>
      <c r="C6" s="5"/>
      <c r="D6" s="5"/>
      <c r="E6" s="5"/>
      <c r="F6" s="5"/>
      <c r="G6" s="5"/>
      <c r="H6" s="6"/>
      <c r="I6" s="5"/>
      <c r="J6" s="5"/>
      <c r="K6" s="5"/>
      <c r="L6" s="5"/>
    </row>
    <row r="7" customFormat="false" ht="13.8" hidden="false" customHeight="false" outlineLevel="0" collapsed="false">
      <c r="A7" s="6"/>
      <c r="B7" s="12" t="n">
        <v>43678</v>
      </c>
      <c r="C7" s="13" t="n">
        <v>100</v>
      </c>
      <c r="D7" s="14" t="n">
        <v>8.5</v>
      </c>
      <c r="E7" s="15" t="n">
        <f aca="false">SUM(C7*D7,C8*D8,C9*D9)</f>
        <v>922.5</v>
      </c>
      <c r="F7" s="5"/>
      <c r="G7" s="5"/>
      <c r="H7" s="6"/>
      <c r="I7" s="12" t="n">
        <v>43678</v>
      </c>
      <c r="J7" s="16" t="n">
        <v>100</v>
      </c>
      <c r="K7" s="17" t="n">
        <v>11.5</v>
      </c>
      <c r="L7" s="15" t="n">
        <f aca="false">J7*K7</f>
        <v>1150</v>
      </c>
    </row>
    <row r="8" customFormat="false" ht="13.8" hidden="false" customHeight="false" outlineLevel="0" collapsed="false">
      <c r="A8" s="6"/>
      <c r="B8" s="12"/>
      <c r="C8" s="13" t="n">
        <v>70</v>
      </c>
      <c r="D8" s="14" t="n">
        <v>0.5</v>
      </c>
      <c r="E8" s="15"/>
      <c r="F8" s="5"/>
      <c r="G8" s="5"/>
      <c r="H8" s="6"/>
      <c r="I8" s="12"/>
      <c r="J8" s="16"/>
      <c r="K8" s="17"/>
      <c r="L8" s="15"/>
    </row>
    <row r="9" customFormat="false" ht="13.8" hidden="false" customHeight="false" outlineLevel="0" collapsed="false">
      <c r="A9" s="6"/>
      <c r="B9" s="12"/>
      <c r="C9" s="13" t="n">
        <v>75</v>
      </c>
      <c r="D9" s="14" t="n">
        <v>0.5</v>
      </c>
      <c r="E9" s="15"/>
      <c r="F9" s="5"/>
      <c r="G9" s="5"/>
      <c r="H9" s="6"/>
      <c r="I9" s="12"/>
      <c r="J9" s="16"/>
      <c r="K9" s="17"/>
      <c r="L9" s="15"/>
    </row>
    <row r="10" customFormat="false" ht="13.8" hidden="false" customHeight="false" outlineLevel="0" collapsed="false">
      <c r="A10" s="6"/>
      <c r="B10" s="5"/>
      <c r="C10" s="5"/>
      <c r="D10" s="5"/>
      <c r="E10" s="5"/>
      <c r="F10" s="5"/>
      <c r="G10" s="5"/>
      <c r="H10" s="6"/>
      <c r="I10" s="5"/>
      <c r="J10" s="5"/>
      <c r="K10" s="5"/>
      <c r="L10" s="5"/>
    </row>
    <row r="11" customFormat="false" ht="13.8" hidden="false" customHeight="false" outlineLevel="0" collapsed="false">
      <c r="A11" s="6"/>
      <c r="B11" s="18" t="n">
        <v>43709</v>
      </c>
      <c r="C11" s="13" t="n">
        <v>100</v>
      </c>
      <c r="D11" s="14" t="n">
        <v>8.5</v>
      </c>
      <c r="E11" s="19" t="n">
        <f aca="false">C11*D11</f>
        <v>850</v>
      </c>
      <c r="F11" s="5"/>
      <c r="G11" s="5"/>
      <c r="H11" s="6"/>
      <c r="I11" s="18" t="n">
        <v>43709</v>
      </c>
      <c r="J11" s="13" t="n">
        <v>100</v>
      </c>
      <c r="K11" s="14" t="n">
        <v>19.5</v>
      </c>
      <c r="L11" s="19" t="n">
        <f aca="false">J11*K11</f>
        <v>1950</v>
      </c>
    </row>
    <row r="12" customFormat="false" ht="13.8" hidden="false" customHeight="false" outlineLevel="0" collapsed="false">
      <c r="A12" s="6"/>
      <c r="B12" s="5"/>
      <c r="C12" s="5"/>
      <c r="D12" s="5"/>
      <c r="E12" s="5"/>
      <c r="F12" s="5"/>
      <c r="G12" s="5"/>
      <c r="H12" s="6"/>
      <c r="I12" s="5"/>
      <c r="J12" s="5"/>
      <c r="K12" s="5"/>
      <c r="L12" s="5"/>
    </row>
    <row r="13" customFormat="false" ht="13.8" hidden="false" customHeight="false" outlineLevel="0" collapsed="false">
      <c r="A13" s="6"/>
      <c r="B13" s="12" t="n">
        <v>43739</v>
      </c>
      <c r="C13" s="13" t="n">
        <v>100</v>
      </c>
      <c r="D13" s="14" t="n">
        <v>10.5</v>
      </c>
      <c r="E13" s="15" t="n">
        <f aca="false">SUM(C13*D13,C14*D14,C15*D15)</f>
        <v>1305</v>
      </c>
      <c r="F13" s="5"/>
      <c r="G13" s="5"/>
      <c r="H13" s="6"/>
      <c r="I13" s="12" t="n">
        <v>43739</v>
      </c>
      <c r="J13" s="16" t="n">
        <v>100</v>
      </c>
      <c r="K13" s="17" t="n">
        <v>9.5</v>
      </c>
      <c r="L13" s="15" t="n">
        <f aca="false">J13*K13</f>
        <v>950</v>
      </c>
    </row>
    <row r="14" customFormat="false" ht="13.8" hidden="false" customHeight="false" outlineLevel="0" collapsed="false">
      <c r="A14" s="6"/>
      <c r="B14" s="12"/>
      <c r="C14" s="13" t="n">
        <v>70</v>
      </c>
      <c r="D14" s="14" t="n">
        <v>1.5</v>
      </c>
      <c r="E14" s="15"/>
      <c r="F14" s="5"/>
      <c r="G14" s="5"/>
      <c r="H14" s="6"/>
      <c r="I14" s="12"/>
      <c r="J14" s="16"/>
      <c r="K14" s="17"/>
      <c r="L14" s="15"/>
    </row>
    <row r="15" customFormat="false" ht="13.8" hidden="false" customHeight="false" outlineLevel="0" collapsed="false">
      <c r="A15" s="6"/>
      <c r="B15" s="12"/>
      <c r="C15" s="13" t="n">
        <v>60</v>
      </c>
      <c r="D15" s="14" t="n">
        <v>2.5</v>
      </c>
      <c r="E15" s="15"/>
      <c r="F15" s="5"/>
      <c r="G15" s="5"/>
      <c r="H15" s="6"/>
      <c r="I15" s="12"/>
      <c r="J15" s="16"/>
      <c r="K15" s="17"/>
      <c r="L15" s="15"/>
    </row>
    <row r="16" customFormat="false" ht="13.8" hidden="false" customHeight="false" outlineLevel="0" collapsed="false">
      <c r="A16" s="6"/>
      <c r="B16" s="5"/>
      <c r="C16" s="5"/>
      <c r="D16" s="5"/>
      <c r="E16" s="5"/>
      <c r="F16" s="5"/>
      <c r="G16" s="5"/>
      <c r="H16" s="6"/>
      <c r="I16" s="5"/>
      <c r="J16" s="5"/>
      <c r="K16" s="5"/>
      <c r="L16" s="5"/>
    </row>
    <row r="17" customFormat="false" ht="13.8" hidden="false" customHeight="false" outlineLevel="0" collapsed="false">
      <c r="A17" s="6"/>
      <c r="B17" s="18" t="n">
        <v>43770</v>
      </c>
      <c r="C17" s="13" t="n">
        <v>100</v>
      </c>
      <c r="D17" s="14" t="n">
        <v>2.5</v>
      </c>
      <c r="E17" s="19" t="n">
        <f aca="false">C17*D17</f>
        <v>250</v>
      </c>
      <c r="F17" s="5"/>
      <c r="G17" s="5"/>
      <c r="H17" s="6"/>
      <c r="I17" s="18" t="n">
        <v>43770</v>
      </c>
      <c r="J17" s="13" t="n">
        <v>100</v>
      </c>
      <c r="K17" s="14" t="n">
        <v>9.5</v>
      </c>
      <c r="L17" s="19" t="n">
        <f aca="false">J17*K17</f>
        <v>950</v>
      </c>
    </row>
    <row r="18" customFormat="false" ht="13.8" hidden="false" customHeight="false" outlineLevel="0" collapsed="false">
      <c r="A18" s="6"/>
      <c r="B18" s="5"/>
      <c r="C18" s="5"/>
      <c r="D18" s="5"/>
      <c r="E18" s="5"/>
      <c r="F18" s="5"/>
      <c r="G18" s="5"/>
      <c r="H18" s="6"/>
      <c r="I18" s="5"/>
      <c r="J18" s="5"/>
      <c r="K18" s="5"/>
      <c r="L18" s="5"/>
    </row>
    <row r="19" customFormat="false" ht="13.8" hidden="false" customHeight="false" outlineLevel="0" collapsed="false">
      <c r="A19" s="6"/>
      <c r="B19" s="18" t="n">
        <v>43800</v>
      </c>
      <c r="C19" s="13" t="n">
        <v>100</v>
      </c>
      <c r="D19" s="14" t="n">
        <v>5.5</v>
      </c>
      <c r="E19" s="19" t="n">
        <f aca="false">C19*D19</f>
        <v>550</v>
      </c>
      <c r="F19" s="5"/>
      <c r="G19" s="5"/>
      <c r="H19" s="6"/>
      <c r="I19" s="18" t="n">
        <v>43800</v>
      </c>
      <c r="J19" s="13" t="n">
        <v>100</v>
      </c>
      <c r="K19" s="14" t="n">
        <v>7.5</v>
      </c>
      <c r="L19" s="19" t="n">
        <f aca="false">J19*K19</f>
        <v>750</v>
      </c>
    </row>
    <row r="20" customFormat="false" ht="13.8" hidden="false" customHeight="false" outlineLevel="0" collapsed="false">
      <c r="A20" s="6"/>
      <c r="B20" s="5"/>
      <c r="C20" s="5"/>
      <c r="D20" s="20" t="n">
        <f aca="false">SUM(D7:D19)</f>
        <v>40.5</v>
      </c>
      <c r="E20" s="5"/>
      <c r="F20" s="5"/>
      <c r="G20" s="5"/>
      <c r="H20" s="6"/>
      <c r="I20" s="5"/>
      <c r="J20" s="5"/>
      <c r="K20" s="20" t="n">
        <f aca="false">SUM(K7:K19)</f>
        <v>57.5</v>
      </c>
      <c r="L20" s="5"/>
    </row>
    <row r="21" customFormat="false" ht="13.8" hidden="false" customHeight="false" outlineLevel="0" collapsed="false">
      <c r="A21" s="6"/>
      <c r="B21" s="21" t="s">
        <v>8</v>
      </c>
      <c r="C21" s="21"/>
      <c r="D21" s="21"/>
      <c r="E21" s="22" t="n">
        <v>1588.93</v>
      </c>
      <c r="F21" s="5"/>
      <c r="G21" s="5"/>
      <c r="H21" s="6"/>
      <c r="I21" s="22" t="s">
        <v>8</v>
      </c>
      <c r="J21" s="22"/>
      <c r="K21" s="22"/>
      <c r="L21" s="22" t="n">
        <v>2820.93</v>
      </c>
    </row>
    <row r="22" customFormat="false" ht="13.8" hidden="false" customHeight="false" outlineLevel="0" collapsed="false">
      <c r="A22" s="6"/>
      <c r="B22" s="23" t="s">
        <v>9</v>
      </c>
      <c r="C22" s="23"/>
      <c r="D22" s="23"/>
      <c r="E22" s="24" t="n">
        <f aca="false">AVERAGE(E7:E19)</f>
        <v>775.5</v>
      </c>
      <c r="F22" s="5"/>
      <c r="G22" s="5"/>
      <c r="H22" s="6"/>
      <c r="I22" s="23" t="s">
        <v>9</v>
      </c>
      <c r="J22" s="23"/>
      <c r="K22" s="23"/>
      <c r="L22" s="24" t="n">
        <f aca="false">AVERAGE(L7:L19)</f>
        <v>1150</v>
      </c>
    </row>
    <row r="23" customFormat="false" ht="13.8" hidden="false" customHeight="false" outlineLevel="0" collapsed="false">
      <c r="A23" s="6"/>
      <c r="B23" s="5"/>
      <c r="C23" s="5"/>
      <c r="D23" s="5"/>
      <c r="E23" s="5"/>
      <c r="F23" s="5"/>
      <c r="G23" s="5"/>
      <c r="H23" s="6"/>
      <c r="I23" s="5"/>
      <c r="J23" s="5"/>
      <c r="K23" s="5"/>
      <c r="L23" s="5"/>
    </row>
    <row r="24" customFormat="false" ht="13.8" hidden="false" customHeight="false" outlineLevel="0" collapsed="false">
      <c r="A24" s="6"/>
      <c r="B24" s="12" t="n">
        <v>43831</v>
      </c>
      <c r="C24" s="13" t="n">
        <v>100</v>
      </c>
      <c r="D24" s="14" t="n">
        <v>20.5</v>
      </c>
      <c r="E24" s="15" t="n">
        <f aca="false">SUM(C24*D24,C25*D25,C26*D26)</f>
        <v>2155</v>
      </c>
      <c r="F24" s="5"/>
      <c r="G24" s="5"/>
      <c r="H24" s="6"/>
      <c r="I24" s="12" t="n">
        <v>43831</v>
      </c>
      <c r="J24" s="25" t="n">
        <v>100</v>
      </c>
      <c r="K24" s="17" t="n">
        <v>11.5</v>
      </c>
      <c r="L24" s="15" t="n">
        <f aca="false">SUM(J24*K24,J25*K25,J26*K26)</f>
        <v>1225</v>
      </c>
    </row>
    <row r="25" customFormat="false" ht="13.8" hidden="false" customHeight="false" outlineLevel="0" collapsed="false">
      <c r="A25" s="6"/>
      <c r="B25" s="12"/>
      <c r="C25" s="13" t="n">
        <v>50</v>
      </c>
      <c r="D25" s="14" t="n">
        <v>1.5</v>
      </c>
      <c r="E25" s="15"/>
      <c r="F25" s="5"/>
      <c r="G25" s="5"/>
      <c r="H25" s="6"/>
      <c r="I25" s="12"/>
      <c r="J25" s="25" t="n">
        <v>50</v>
      </c>
      <c r="K25" s="17" t="n">
        <v>1.5</v>
      </c>
      <c r="L25" s="15"/>
    </row>
    <row r="26" customFormat="false" ht="13.8" hidden="false" customHeight="false" outlineLevel="0" collapsed="false">
      <c r="A26" s="6"/>
      <c r="B26" s="12"/>
      <c r="C26" s="13" t="n">
        <v>60</v>
      </c>
      <c r="D26" s="14" t="n">
        <v>0.5</v>
      </c>
      <c r="E26" s="15"/>
      <c r="F26" s="5"/>
      <c r="G26" s="5"/>
      <c r="H26" s="6"/>
      <c r="I26" s="12"/>
      <c r="J26" s="25" t="n">
        <v>0</v>
      </c>
      <c r="K26" s="17" t="n">
        <v>0</v>
      </c>
      <c r="L26" s="15"/>
    </row>
    <row r="27" customFormat="false" ht="13.8" hidden="false" customHeight="false" outlineLevel="0" collapsed="false">
      <c r="A27" s="6"/>
      <c r="B27" s="5"/>
      <c r="C27" s="5"/>
      <c r="D27" s="5"/>
      <c r="E27" s="5"/>
      <c r="F27" s="5"/>
      <c r="G27" s="5"/>
      <c r="H27" s="6"/>
      <c r="I27" s="5"/>
      <c r="J27" s="5"/>
      <c r="K27" s="5"/>
      <c r="L27" s="5"/>
    </row>
    <row r="28" customFormat="false" ht="13.8" hidden="false" customHeight="false" outlineLevel="0" collapsed="false">
      <c r="A28" s="6"/>
      <c r="B28" s="12" t="n">
        <v>43862</v>
      </c>
      <c r="C28" s="13" t="n">
        <v>100</v>
      </c>
      <c r="D28" s="14" t="n">
        <v>2.5</v>
      </c>
      <c r="E28" s="15" t="n">
        <f aca="false">SUM(C28*D28,C29*D29)</f>
        <v>280</v>
      </c>
      <c r="F28" s="5"/>
      <c r="G28" s="5"/>
      <c r="H28" s="6"/>
      <c r="I28" s="12" t="n">
        <v>43862</v>
      </c>
      <c r="J28" s="16" t="n">
        <v>100</v>
      </c>
      <c r="K28" s="17" t="n">
        <v>11.5</v>
      </c>
      <c r="L28" s="15" t="n">
        <f aca="false">J28*K28</f>
        <v>1150</v>
      </c>
    </row>
    <row r="29" customFormat="false" ht="13.8" hidden="false" customHeight="false" outlineLevel="0" collapsed="false">
      <c r="A29" s="6"/>
      <c r="B29" s="12"/>
      <c r="C29" s="13" t="n">
        <v>60</v>
      </c>
      <c r="D29" s="14" t="n">
        <v>0.5</v>
      </c>
      <c r="E29" s="15"/>
      <c r="F29" s="5"/>
      <c r="G29" s="5"/>
      <c r="H29" s="6"/>
      <c r="I29" s="12"/>
      <c r="J29" s="16"/>
      <c r="K29" s="17"/>
      <c r="L29" s="15"/>
    </row>
    <row r="30" customFormat="false" ht="13.8" hidden="false" customHeight="false" outlineLevel="0" collapsed="false">
      <c r="A30" s="6"/>
      <c r="B30" s="5"/>
      <c r="C30" s="5"/>
      <c r="D30" s="5"/>
      <c r="E30" s="5"/>
      <c r="F30" s="5"/>
      <c r="G30" s="5"/>
      <c r="H30" s="6"/>
      <c r="I30" s="5"/>
      <c r="J30" s="5"/>
      <c r="K30" s="5"/>
      <c r="L30" s="5"/>
    </row>
    <row r="31" customFormat="false" ht="13.8" hidden="false" customHeight="false" outlineLevel="0" collapsed="false">
      <c r="A31" s="6"/>
      <c r="B31" s="12" t="n">
        <v>43891</v>
      </c>
      <c r="C31" s="13" t="n">
        <v>100</v>
      </c>
      <c r="D31" s="14" t="n">
        <v>8.5</v>
      </c>
      <c r="E31" s="15" t="n">
        <f aca="false">SUM(C31*D31,C32*D32)</f>
        <v>880</v>
      </c>
      <c r="F31" s="5"/>
      <c r="G31" s="5"/>
      <c r="H31" s="6"/>
      <c r="I31" s="12" t="n">
        <v>43891</v>
      </c>
      <c r="J31" s="16" t="n">
        <v>100</v>
      </c>
      <c r="K31" s="17" t="n">
        <v>7.5</v>
      </c>
      <c r="L31" s="15" t="n">
        <f aca="false">J31*K31</f>
        <v>750</v>
      </c>
    </row>
    <row r="32" customFormat="false" ht="13.8" hidden="false" customHeight="false" outlineLevel="0" collapsed="false">
      <c r="A32" s="6"/>
      <c r="B32" s="12"/>
      <c r="C32" s="13" t="n">
        <v>60</v>
      </c>
      <c r="D32" s="14" t="n">
        <v>0.5</v>
      </c>
      <c r="E32" s="15"/>
      <c r="F32" s="5"/>
      <c r="G32" s="5"/>
      <c r="H32" s="6"/>
      <c r="I32" s="12"/>
      <c r="J32" s="16"/>
      <c r="K32" s="17"/>
      <c r="L32" s="15"/>
    </row>
    <row r="33" customFormat="false" ht="13.8" hidden="false" customHeight="false" outlineLevel="0" collapsed="false">
      <c r="A33" s="6"/>
      <c r="B33" s="5"/>
      <c r="C33" s="5"/>
      <c r="D33" s="5"/>
      <c r="E33" s="5"/>
      <c r="F33" s="5"/>
      <c r="G33" s="5"/>
      <c r="H33" s="6"/>
      <c r="I33" s="5"/>
      <c r="J33" s="5"/>
      <c r="K33" s="5"/>
      <c r="L33" s="5"/>
    </row>
    <row r="34" customFormat="false" ht="13.8" hidden="false" customHeight="false" outlineLevel="0" collapsed="false">
      <c r="A34" s="6"/>
      <c r="B34" s="18" t="n">
        <v>43922</v>
      </c>
      <c r="C34" s="13" t="s">
        <v>10</v>
      </c>
      <c r="D34" s="13"/>
      <c r="E34" s="13"/>
      <c r="F34" s="5"/>
      <c r="G34" s="5"/>
      <c r="H34" s="6"/>
      <c r="I34" s="18" t="n">
        <v>43922</v>
      </c>
      <c r="J34" s="13" t="s">
        <v>10</v>
      </c>
      <c r="K34" s="13"/>
      <c r="L34" s="13"/>
    </row>
    <row r="35" customFormat="false" ht="13.8" hidden="false" customHeight="false" outlineLevel="0" collapsed="false">
      <c r="A35" s="6"/>
      <c r="B35" s="5"/>
      <c r="C35" s="5"/>
      <c r="D35" s="5"/>
      <c r="E35" s="5"/>
      <c r="F35" s="5"/>
      <c r="G35" s="5"/>
      <c r="H35" s="6"/>
      <c r="I35" s="5"/>
      <c r="J35" s="5"/>
      <c r="K35" s="5"/>
      <c r="L35" s="5"/>
    </row>
    <row r="36" customFormat="false" ht="13.8" hidden="false" customHeight="false" outlineLevel="0" collapsed="false">
      <c r="A36" s="6"/>
      <c r="B36" s="18" t="n">
        <v>43952</v>
      </c>
      <c r="C36" s="13" t="s">
        <v>10</v>
      </c>
      <c r="D36" s="13"/>
      <c r="E36" s="13"/>
      <c r="F36" s="5"/>
      <c r="G36" s="5"/>
      <c r="H36" s="6"/>
      <c r="I36" s="18" t="n">
        <v>43952</v>
      </c>
      <c r="J36" s="13" t="n">
        <v>100</v>
      </c>
      <c r="K36" s="14" t="n">
        <v>5.5</v>
      </c>
      <c r="L36" s="19" t="n">
        <f aca="false">J36*K36</f>
        <v>550</v>
      </c>
    </row>
    <row r="37" customFormat="false" ht="13.8" hidden="false" customHeight="false" outlineLevel="0" collapsed="false">
      <c r="A37" s="6"/>
      <c r="B37" s="5"/>
      <c r="C37" s="5"/>
      <c r="D37" s="5"/>
      <c r="E37" s="5"/>
      <c r="F37" s="5"/>
      <c r="G37" s="5"/>
      <c r="H37" s="6"/>
      <c r="I37" s="5"/>
      <c r="J37" s="5"/>
      <c r="K37" s="5"/>
      <c r="L37" s="5"/>
    </row>
    <row r="38" customFormat="false" ht="13.8" hidden="false" customHeight="false" outlineLevel="0" collapsed="false">
      <c r="A38" s="6"/>
      <c r="B38" s="12" t="n">
        <v>43983</v>
      </c>
      <c r="C38" s="13" t="n">
        <v>100</v>
      </c>
      <c r="D38" s="14" t="n">
        <v>16.5</v>
      </c>
      <c r="E38" s="15" t="n">
        <f aca="false">SUM(C38*D38,C39*D39,C40*D40)</f>
        <v>1925</v>
      </c>
      <c r="F38" s="5"/>
      <c r="G38" s="5"/>
      <c r="H38" s="6"/>
      <c r="I38" s="12" t="n">
        <v>43983</v>
      </c>
      <c r="J38" s="16" t="s">
        <v>10</v>
      </c>
      <c r="K38" s="16"/>
      <c r="L38" s="16"/>
    </row>
    <row r="39" customFormat="false" ht="13.8" hidden="false" customHeight="false" outlineLevel="0" collapsed="false">
      <c r="A39" s="6"/>
      <c r="B39" s="12"/>
      <c r="C39" s="13" t="n">
        <v>60</v>
      </c>
      <c r="D39" s="14" t="n">
        <v>0.5</v>
      </c>
      <c r="E39" s="15"/>
      <c r="F39" s="5"/>
      <c r="G39" s="5"/>
      <c r="H39" s="6"/>
      <c r="I39" s="12"/>
      <c r="J39" s="16"/>
      <c r="K39" s="16"/>
      <c r="L39" s="16"/>
    </row>
    <row r="40" customFormat="false" ht="13.8" hidden="false" customHeight="false" outlineLevel="0" collapsed="false">
      <c r="A40" s="6"/>
      <c r="B40" s="12"/>
      <c r="C40" s="13" t="n">
        <v>70</v>
      </c>
      <c r="D40" s="14" t="n">
        <v>3.5</v>
      </c>
      <c r="E40" s="15"/>
      <c r="F40" s="5"/>
      <c r="G40" s="5"/>
      <c r="H40" s="6"/>
      <c r="I40" s="12"/>
      <c r="J40" s="16"/>
      <c r="K40" s="16"/>
      <c r="L40" s="16"/>
    </row>
    <row r="41" customFormat="false" ht="13.8" hidden="false" customHeight="false" outlineLevel="0" collapsed="false">
      <c r="A41" s="6"/>
      <c r="B41" s="5"/>
      <c r="C41" s="5"/>
      <c r="D41" s="5"/>
      <c r="E41" s="5"/>
      <c r="F41" s="5"/>
      <c r="G41" s="5"/>
      <c r="H41" s="6"/>
      <c r="I41" s="5"/>
      <c r="J41" s="5"/>
      <c r="K41" s="5"/>
      <c r="L41" s="5"/>
    </row>
    <row r="42" customFormat="false" ht="13.8" hidden="false" customHeight="false" outlineLevel="0" collapsed="false">
      <c r="A42" s="6"/>
      <c r="B42" s="18" t="n">
        <v>44013</v>
      </c>
      <c r="C42" s="13" t="n">
        <v>100</v>
      </c>
      <c r="D42" s="14" t="n">
        <v>2.5</v>
      </c>
      <c r="E42" s="19" t="n">
        <f aca="false">C42*D42</f>
        <v>250</v>
      </c>
      <c r="F42" s="5"/>
      <c r="G42" s="5"/>
      <c r="H42" s="6"/>
      <c r="I42" s="18" t="n">
        <v>44013</v>
      </c>
      <c r="J42" s="13" t="n">
        <v>100</v>
      </c>
      <c r="K42" s="14" t="n">
        <v>21.5</v>
      </c>
      <c r="L42" s="19" t="n">
        <f aca="false">J42*K42</f>
        <v>2150</v>
      </c>
    </row>
    <row r="43" customFormat="false" ht="13.8" hidden="false" customHeight="false" outlineLevel="0" collapsed="false">
      <c r="A43" s="6"/>
      <c r="B43" s="5"/>
      <c r="C43" s="5"/>
      <c r="D43" s="5"/>
      <c r="E43" s="5"/>
      <c r="F43" s="5"/>
      <c r="G43" s="5"/>
      <c r="H43" s="6"/>
      <c r="I43" s="5"/>
      <c r="J43" s="5"/>
      <c r="K43" s="5"/>
      <c r="L43" s="5"/>
    </row>
    <row r="44" customFormat="false" ht="13.8" hidden="false" customHeight="false" outlineLevel="0" collapsed="false">
      <c r="A44" s="6"/>
      <c r="B44" s="12" t="n">
        <v>44044</v>
      </c>
      <c r="C44" s="13" t="n">
        <v>100</v>
      </c>
      <c r="D44" s="14" t="n">
        <v>17.5</v>
      </c>
      <c r="E44" s="15" t="n">
        <f aca="false">SUM(C44*D44,C45*D45)</f>
        <v>1925</v>
      </c>
      <c r="F44" s="5"/>
      <c r="G44" s="5"/>
      <c r="H44" s="6"/>
      <c r="I44" s="12" t="n">
        <v>44044</v>
      </c>
      <c r="J44" s="16" t="n">
        <v>100</v>
      </c>
      <c r="K44" s="17" t="n">
        <v>15.5</v>
      </c>
      <c r="L44" s="15" t="n">
        <f aca="false">J44*K44</f>
        <v>1550</v>
      </c>
    </row>
    <row r="45" customFormat="false" ht="13.8" hidden="false" customHeight="false" outlineLevel="0" collapsed="false">
      <c r="A45" s="6"/>
      <c r="B45" s="12"/>
      <c r="C45" s="13" t="n">
        <v>70</v>
      </c>
      <c r="D45" s="14" t="n">
        <v>2.5</v>
      </c>
      <c r="E45" s="15"/>
      <c r="F45" s="5"/>
      <c r="G45" s="5"/>
      <c r="H45" s="6"/>
      <c r="I45" s="12"/>
      <c r="J45" s="16"/>
      <c r="K45" s="17"/>
      <c r="L45" s="15"/>
    </row>
    <row r="46" customFormat="false" ht="13.8" hidden="false" customHeight="false" outlineLevel="0" collapsed="false">
      <c r="A46" s="6"/>
      <c r="B46" s="5"/>
      <c r="C46" s="5"/>
      <c r="D46" s="5"/>
      <c r="E46" s="5"/>
      <c r="F46" s="5"/>
      <c r="G46" s="5"/>
      <c r="H46" s="6"/>
      <c r="I46" s="5"/>
      <c r="J46" s="5"/>
      <c r="K46" s="5"/>
      <c r="L46" s="5"/>
    </row>
    <row r="47" customFormat="false" ht="13.8" hidden="false" customHeight="false" outlineLevel="0" collapsed="false">
      <c r="A47" s="6"/>
      <c r="B47" s="12" t="n">
        <v>44075</v>
      </c>
      <c r="C47" s="13" t="n">
        <v>100</v>
      </c>
      <c r="D47" s="14" t="n">
        <v>14.5</v>
      </c>
      <c r="E47" s="15" t="n">
        <f aca="false">SUM(C47*D47,C48*D48,C49*D49)</f>
        <v>1575</v>
      </c>
      <c r="F47" s="5"/>
      <c r="G47" s="5"/>
      <c r="H47" s="6"/>
      <c r="I47" s="12" t="n">
        <v>44075</v>
      </c>
      <c r="J47" s="16" t="n">
        <v>100</v>
      </c>
      <c r="K47" s="17" t="n">
        <v>19.5</v>
      </c>
      <c r="L47" s="15" t="n">
        <f aca="false">J47*K47</f>
        <v>1950</v>
      </c>
    </row>
    <row r="48" customFormat="false" ht="13.8" hidden="false" customHeight="false" outlineLevel="0" collapsed="false">
      <c r="A48" s="6"/>
      <c r="B48" s="12"/>
      <c r="C48" s="13" t="n">
        <v>60</v>
      </c>
      <c r="D48" s="14" t="n">
        <v>1.5</v>
      </c>
      <c r="E48" s="15"/>
      <c r="F48" s="5"/>
      <c r="G48" s="5"/>
      <c r="H48" s="6"/>
      <c r="I48" s="12"/>
      <c r="J48" s="16"/>
      <c r="K48" s="17"/>
      <c r="L48" s="15"/>
    </row>
    <row r="49" customFormat="false" ht="13.8" hidden="false" customHeight="false" outlineLevel="0" collapsed="false">
      <c r="A49" s="6"/>
      <c r="B49" s="12"/>
      <c r="C49" s="13" t="n">
        <v>70</v>
      </c>
      <c r="D49" s="14" t="n">
        <v>0.5</v>
      </c>
      <c r="E49" s="15"/>
      <c r="F49" s="5"/>
      <c r="G49" s="5"/>
      <c r="H49" s="6"/>
      <c r="I49" s="12"/>
      <c r="J49" s="16"/>
      <c r="K49" s="17"/>
      <c r="L49" s="15"/>
    </row>
    <row r="50" customFormat="false" ht="13.8" hidden="false" customHeight="false" outlineLevel="0" collapsed="false">
      <c r="A50" s="6"/>
      <c r="B50" s="5"/>
      <c r="C50" s="5"/>
      <c r="D50" s="5"/>
      <c r="E50" s="5"/>
      <c r="F50" s="5"/>
      <c r="G50" s="5"/>
      <c r="H50" s="6"/>
      <c r="I50" s="5"/>
      <c r="J50" s="5"/>
      <c r="K50" s="5"/>
      <c r="L50" s="5"/>
    </row>
    <row r="51" customFormat="false" ht="13.8" hidden="false" customHeight="false" outlineLevel="0" collapsed="false">
      <c r="A51" s="6"/>
      <c r="B51" s="12" t="n">
        <v>44105</v>
      </c>
      <c r="C51" s="13" t="n">
        <v>100</v>
      </c>
      <c r="D51" s="26" t="n">
        <v>17.5</v>
      </c>
      <c r="E51" s="15" t="n">
        <f aca="false">SUM(C51*D51,C52*D52)</f>
        <v>1785</v>
      </c>
      <c r="F51" s="5"/>
      <c r="G51" s="5"/>
      <c r="H51" s="6"/>
      <c r="I51" s="12" t="n">
        <v>44105</v>
      </c>
      <c r="J51" s="16" t="n">
        <v>100</v>
      </c>
      <c r="K51" s="17" t="n">
        <v>19.5</v>
      </c>
      <c r="L51" s="15" t="n">
        <f aca="false">J51*K51</f>
        <v>1950</v>
      </c>
    </row>
    <row r="52" customFormat="false" ht="13.8" hidden="false" customHeight="false" outlineLevel="0" collapsed="false">
      <c r="A52" s="6"/>
      <c r="B52" s="12"/>
      <c r="C52" s="13" t="n">
        <v>70</v>
      </c>
      <c r="D52" s="26" t="n">
        <v>0.5</v>
      </c>
      <c r="E52" s="15"/>
      <c r="F52" s="5"/>
      <c r="G52" s="5"/>
      <c r="H52" s="6"/>
      <c r="I52" s="12"/>
      <c r="J52" s="16"/>
      <c r="K52" s="17"/>
      <c r="L52" s="15"/>
    </row>
    <row r="53" customFormat="false" ht="13.8" hidden="false" customHeight="false" outlineLevel="0" collapsed="false">
      <c r="A53" s="6"/>
      <c r="B53" s="5"/>
      <c r="C53" s="5"/>
      <c r="D53" s="5"/>
      <c r="E53" s="5"/>
      <c r="F53" s="5"/>
      <c r="G53" s="5"/>
      <c r="H53" s="6"/>
      <c r="I53" s="5"/>
      <c r="J53" s="5"/>
      <c r="K53" s="17"/>
      <c r="L53" s="5"/>
    </row>
    <row r="54" customFormat="false" ht="13.8" hidden="false" customHeight="false" outlineLevel="0" collapsed="false">
      <c r="A54" s="6"/>
      <c r="B54" s="12" t="n">
        <v>44136</v>
      </c>
      <c r="C54" s="13" t="n">
        <v>100</v>
      </c>
      <c r="D54" s="14" t="n">
        <v>8.5</v>
      </c>
      <c r="E54" s="15" t="n">
        <f aca="false">SUM(C54*D54,C55*D55)</f>
        <v>955</v>
      </c>
      <c r="F54" s="5"/>
      <c r="G54" s="5"/>
      <c r="H54" s="6"/>
      <c r="I54" s="12" t="n">
        <v>44136</v>
      </c>
      <c r="J54" s="16" t="n">
        <v>100</v>
      </c>
      <c r="K54" s="27" t="n">
        <v>19.5</v>
      </c>
      <c r="L54" s="15" t="n">
        <f aca="false">J54*K54</f>
        <v>1950</v>
      </c>
    </row>
    <row r="55" customFormat="false" ht="13.8" hidden="false" customHeight="false" outlineLevel="0" collapsed="false">
      <c r="A55" s="6"/>
      <c r="B55" s="12"/>
      <c r="C55" s="13" t="n">
        <v>70</v>
      </c>
      <c r="D55" s="14" t="n">
        <v>1.5</v>
      </c>
      <c r="E55" s="15"/>
      <c r="F55" s="5"/>
      <c r="G55" s="5"/>
      <c r="H55" s="6"/>
      <c r="I55" s="12"/>
      <c r="J55" s="16"/>
      <c r="K55" s="27"/>
      <c r="L55" s="15"/>
    </row>
    <row r="56" customFormat="false" ht="13.8" hidden="false" customHeight="false" outlineLevel="0" collapsed="false">
      <c r="A56" s="6"/>
      <c r="B56" s="5"/>
      <c r="C56" s="5"/>
      <c r="D56" s="5"/>
      <c r="E56" s="5"/>
      <c r="F56" s="5"/>
      <c r="G56" s="5"/>
      <c r="H56" s="6"/>
      <c r="I56" s="5"/>
      <c r="J56" s="5"/>
      <c r="K56" s="5"/>
      <c r="L56" s="5"/>
    </row>
    <row r="57" customFormat="false" ht="13.8" hidden="false" customHeight="false" outlineLevel="0" collapsed="false">
      <c r="A57" s="6"/>
      <c r="B57" s="18" t="n">
        <v>44166</v>
      </c>
      <c r="C57" s="13" t="n">
        <v>100</v>
      </c>
      <c r="D57" s="14" t="n">
        <v>14.5</v>
      </c>
      <c r="E57" s="19" t="n">
        <f aca="false">C57*D57</f>
        <v>1450</v>
      </c>
      <c r="F57" s="5"/>
      <c r="G57" s="5"/>
      <c r="H57" s="6"/>
      <c r="I57" s="18" t="n">
        <v>44166</v>
      </c>
      <c r="J57" s="13" t="n">
        <v>100</v>
      </c>
      <c r="K57" s="14" t="n">
        <v>17.5</v>
      </c>
      <c r="L57" s="19" t="n">
        <f aca="false">J57*K57</f>
        <v>1750</v>
      </c>
    </row>
    <row r="58" customFormat="false" ht="13.8" hidden="false" customHeight="false" outlineLevel="0" collapsed="false">
      <c r="A58" s="6"/>
      <c r="B58" s="5"/>
      <c r="C58" s="5"/>
      <c r="D58" s="20" t="n">
        <f aca="false">SUM(D24:D57)</f>
        <v>136.5</v>
      </c>
      <c r="E58" s="5"/>
      <c r="F58" s="5"/>
      <c r="G58" s="5"/>
      <c r="H58" s="6"/>
      <c r="I58" s="5"/>
      <c r="J58" s="5"/>
      <c r="K58" s="20" t="n">
        <f aca="false">SUM(K24:K57)</f>
        <v>150.5</v>
      </c>
      <c r="L58" s="5"/>
    </row>
    <row r="59" customFormat="false" ht="13.8" hidden="false" customHeight="false" outlineLevel="0" collapsed="false">
      <c r="A59" s="6"/>
      <c r="B59" s="21" t="s">
        <v>8</v>
      </c>
      <c r="C59" s="21"/>
      <c r="D59" s="21"/>
      <c r="E59" s="22" t="n">
        <v>1588.93</v>
      </c>
      <c r="F59" s="5"/>
      <c r="G59" s="5"/>
      <c r="H59" s="6"/>
      <c r="I59" s="21" t="s">
        <v>8</v>
      </c>
      <c r="J59" s="21"/>
      <c r="K59" s="21"/>
      <c r="L59" s="22" t="n">
        <v>2820.93</v>
      </c>
    </row>
    <row r="60" customFormat="false" ht="13.8" hidden="false" customHeight="false" outlineLevel="0" collapsed="false">
      <c r="A60" s="6"/>
      <c r="B60" s="23" t="s">
        <v>9</v>
      </c>
      <c r="C60" s="23"/>
      <c r="D60" s="23"/>
      <c r="E60" s="24" t="n">
        <f aca="false">AVERAGE(E24:E32,E38:E57)</f>
        <v>1318</v>
      </c>
      <c r="F60" s="5"/>
      <c r="G60" s="5"/>
      <c r="H60" s="6"/>
      <c r="I60" s="23" t="s">
        <v>9</v>
      </c>
      <c r="J60" s="23"/>
      <c r="K60" s="23"/>
      <c r="L60" s="24" t="n">
        <f aca="false">AVERAGE(L24:L32,L36,L42:L57)</f>
        <v>1497.5</v>
      </c>
    </row>
    <row r="61" customFormat="false" ht="13.8" hidden="false" customHeight="false" outlineLevel="0" collapsed="false">
      <c r="A61" s="6"/>
      <c r="B61" s="5"/>
      <c r="C61" s="5"/>
      <c r="D61" s="5"/>
      <c r="E61" s="5"/>
      <c r="F61" s="5"/>
      <c r="G61" s="5"/>
      <c r="H61" s="6"/>
      <c r="I61" s="5"/>
      <c r="J61" s="5"/>
      <c r="K61" s="5"/>
      <c r="L61" s="5"/>
    </row>
    <row r="62" customFormat="false" ht="13.8" hidden="false" customHeight="false" outlineLevel="0" collapsed="false">
      <c r="A62" s="6"/>
      <c r="B62" s="12" t="n">
        <v>44197</v>
      </c>
      <c r="C62" s="13" t="n">
        <v>100</v>
      </c>
      <c r="D62" s="14" t="n">
        <v>11.5</v>
      </c>
      <c r="E62" s="15" t="n">
        <f aca="false">SUM(C62*D62,C63*D63,C64*D64)</f>
        <v>1277.5</v>
      </c>
      <c r="F62" s="5"/>
      <c r="G62" s="5"/>
      <c r="H62" s="6"/>
      <c r="I62" s="12" t="n">
        <v>44197</v>
      </c>
      <c r="J62" s="16" t="n">
        <v>100</v>
      </c>
      <c r="K62" s="17" t="n">
        <v>13.5</v>
      </c>
      <c r="L62" s="15" t="n">
        <f aca="false">J62*K62</f>
        <v>1350</v>
      </c>
    </row>
    <row r="63" customFormat="false" ht="13.8" hidden="false" customHeight="false" outlineLevel="0" collapsed="false">
      <c r="A63" s="6"/>
      <c r="B63" s="12"/>
      <c r="C63" s="13" t="n">
        <v>45</v>
      </c>
      <c r="D63" s="14" t="n">
        <v>0.5</v>
      </c>
      <c r="E63" s="15"/>
      <c r="F63" s="5"/>
      <c r="G63" s="5"/>
      <c r="H63" s="6"/>
      <c r="I63" s="12"/>
      <c r="J63" s="16"/>
      <c r="K63" s="17"/>
      <c r="L63" s="15"/>
    </row>
    <row r="64" customFormat="false" ht="13.8" hidden="false" customHeight="false" outlineLevel="0" collapsed="false">
      <c r="A64" s="6"/>
      <c r="B64" s="12"/>
      <c r="C64" s="13" t="n">
        <v>70</v>
      </c>
      <c r="D64" s="14" t="n">
        <v>1.5</v>
      </c>
      <c r="E64" s="15"/>
      <c r="F64" s="5"/>
      <c r="G64" s="5"/>
      <c r="H64" s="6"/>
      <c r="I64" s="12"/>
      <c r="J64" s="16"/>
      <c r="K64" s="17"/>
      <c r="L64" s="15"/>
    </row>
    <row r="65" customFormat="false" ht="13.8" hidden="false" customHeight="false" outlineLevel="0" collapsed="false">
      <c r="A65" s="6"/>
      <c r="B65" s="5"/>
      <c r="C65" s="5"/>
      <c r="D65" s="5"/>
      <c r="E65" s="5"/>
      <c r="F65" s="5"/>
      <c r="G65" s="5"/>
      <c r="H65" s="6"/>
      <c r="I65" s="5"/>
      <c r="J65" s="5"/>
      <c r="K65" s="5"/>
      <c r="L65" s="5"/>
    </row>
    <row r="66" customFormat="false" ht="13.8" hidden="false" customHeight="false" outlineLevel="0" collapsed="false">
      <c r="A66" s="6"/>
      <c r="B66" s="12" t="n">
        <v>44228</v>
      </c>
      <c r="C66" s="13" t="n">
        <v>100</v>
      </c>
      <c r="D66" s="14" t="n">
        <v>7.5</v>
      </c>
      <c r="E66" s="15" t="n">
        <f aca="false">SUM(C66*D66,C67*D67)</f>
        <v>870</v>
      </c>
      <c r="F66" s="5"/>
      <c r="G66" s="5"/>
      <c r="H66" s="6"/>
      <c r="I66" s="12" t="n">
        <v>44228</v>
      </c>
      <c r="J66" s="16" t="n">
        <v>100</v>
      </c>
      <c r="K66" s="27" t="n">
        <v>13.5</v>
      </c>
      <c r="L66" s="15" t="n">
        <f aca="false">J66*K66</f>
        <v>1350</v>
      </c>
    </row>
    <row r="67" customFormat="false" ht="13.8" hidden="false" customHeight="false" outlineLevel="0" collapsed="false">
      <c r="A67" s="6"/>
      <c r="B67" s="12"/>
      <c r="C67" s="13" t="n">
        <v>80</v>
      </c>
      <c r="D67" s="14" t="n">
        <v>1.5</v>
      </c>
      <c r="E67" s="15"/>
      <c r="F67" s="5"/>
      <c r="G67" s="5"/>
      <c r="H67" s="6"/>
      <c r="I67" s="12"/>
      <c r="J67" s="16"/>
      <c r="K67" s="27"/>
      <c r="L67" s="15"/>
    </row>
    <row r="68" customFormat="false" ht="13.8" hidden="false" customHeight="false" outlineLevel="0" collapsed="false">
      <c r="A68" s="6"/>
      <c r="B68" s="5"/>
      <c r="C68" s="5"/>
      <c r="D68" s="5"/>
      <c r="E68" s="5"/>
      <c r="F68" s="5"/>
      <c r="G68" s="5"/>
      <c r="H68" s="6"/>
      <c r="I68" s="5"/>
      <c r="J68" s="5"/>
      <c r="K68" s="5"/>
      <c r="L68" s="5"/>
    </row>
    <row r="69" customFormat="false" ht="13.8" hidden="false" customHeight="false" outlineLevel="0" collapsed="false">
      <c r="A69" s="6"/>
      <c r="B69" s="18" t="n">
        <v>44256</v>
      </c>
      <c r="C69" s="13" t="n">
        <v>100</v>
      </c>
      <c r="D69" s="14" t="n">
        <v>5.5</v>
      </c>
      <c r="E69" s="19" t="n">
        <f aca="false">C69*D69</f>
        <v>550</v>
      </c>
      <c r="F69" s="5"/>
      <c r="G69" s="5"/>
      <c r="H69" s="6"/>
      <c r="I69" s="18" t="n">
        <v>44256</v>
      </c>
      <c r="J69" s="13" t="n">
        <v>100</v>
      </c>
      <c r="K69" s="14" t="n">
        <v>13.5</v>
      </c>
      <c r="L69" s="19" t="n">
        <f aca="false">J69*K69</f>
        <v>1350</v>
      </c>
    </row>
    <row r="70" customFormat="false" ht="13.8" hidden="false" customHeight="false" outlineLevel="0" collapsed="false">
      <c r="A70" s="6"/>
      <c r="B70" s="5"/>
      <c r="C70" s="5"/>
      <c r="D70" s="5"/>
      <c r="E70" s="5"/>
      <c r="F70" s="5"/>
      <c r="G70" s="5"/>
      <c r="H70" s="6"/>
      <c r="I70" s="5"/>
      <c r="J70" s="5"/>
      <c r="K70" s="13"/>
      <c r="L70" s="5"/>
    </row>
    <row r="71" customFormat="false" ht="13.8" hidden="false" customHeight="false" outlineLevel="0" collapsed="false">
      <c r="A71" s="6"/>
      <c r="B71" s="12" t="n">
        <v>44287</v>
      </c>
      <c r="C71" s="13" t="n">
        <v>100</v>
      </c>
      <c r="D71" s="14" t="n">
        <v>14.5</v>
      </c>
      <c r="E71" s="15" t="n">
        <f aca="false">SUM(C71*D71,C72*D72)</f>
        <v>1625</v>
      </c>
      <c r="F71" s="5"/>
      <c r="G71" s="5"/>
      <c r="H71" s="6"/>
      <c r="I71" s="12" t="n">
        <v>44287</v>
      </c>
      <c r="J71" s="16" t="n">
        <v>100</v>
      </c>
      <c r="K71" s="28" t="n">
        <v>11.5</v>
      </c>
      <c r="L71" s="15" t="n">
        <f aca="false">J71*K71</f>
        <v>1150</v>
      </c>
    </row>
    <row r="72" customFormat="false" ht="13.8" hidden="false" customHeight="false" outlineLevel="0" collapsed="false">
      <c r="A72" s="6"/>
      <c r="B72" s="12"/>
      <c r="C72" s="13" t="n">
        <v>70</v>
      </c>
      <c r="D72" s="14" t="n">
        <v>2.5</v>
      </c>
      <c r="E72" s="15"/>
      <c r="F72" s="5"/>
      <c r="G72" s="5"/>
      <c r="H72" s="6"/>
      <c r="I72" s="12"/>
      <c r="J72" s="16"/>
      <c r="K72" s="28"/>
      <c r="L72" s="15"/>
    </row>
    <row r="73" customFormat="false" ht="13.8" hidden="false" customHeight="false" outlineLevel="0" collapsed="false">
      <c r="A73" s="6"/>
      <c r="B73" s="5"/>
      <c r="C73" s="5"/>
      <c r="D73" s="5"/>
      <c r="E73" s="5"/>
      <c r="F73" s="5"/>
      <c r="G73" s="5"/>
      <c r="H73" s="6"/>
      <c r="I73" s="5"/>
      <c r="J73" s="5"/>
      <c r="K73" s="5"/>
      <c r="L73" s="5"/>
    </row>
    <row r="74" customFormat="false" ht="13.8" hidden="false" customHeight="false" outlineLevel="0" collapsed="false">
      <c r="A74" s="6"/>
      <c r="B74" s="12" t="n">
        <v>44317</v>
      </c>
      <c r="C74" s="13" t="n">
        <v>100</v>
      </c>
      <c r="D74" s="14" t="n">
        <v>23.5</v>
      </c>
      <c r="E74" s="15" t="n">
        <f aca="false">SUM(C74*D74,C75*D75,C76*D76)</f>
        <v>2565</v>
      </c>
      <c r="F74" s="5"/>
      <c r="G74" s="5"/>
      <c r="H74" s="6"/>
      <c r="I74" s="12" t="n">
        <v>44317</v>
      </c>
      <c r="J74" s="16" t="n">
        <v>100</v>
      </c>
      <c r="K74" s="17" t="n">
        <v>19.5</v>
      </c>
      <c r="L74" s="15" t="n">
        <f aca="false">J74*K74</f>
        <v>1950</v>
      </c>
    </row>
    <row r="75" customFormat="false" ht="13.8" hidden="false" customHeight="false" outlineLevel="0" collapsed="false">
      <c r="A75" s="6"/>
      <c r="B75" s="12"/>
      <c r="C75" s="13" t="n">
        <v>70</v>
      </c>
      <c r="D75" s="14" t="n">
        <v>2.5</v>
      </c>
      <c r="E75" s="15"/>
      <c r="F75" s="5"/>
      <c r="G75" s="5"/>
      <c r="H75" s="6"/>
      <c r="I75" s="12"/>
      <c r="J75" s="16"/>
      <c r="K75" s="17"/>
      <c r="L75" s="15"/>
    </row>
    <row r="76" customFormat="false" ht="13.8" hidden="false" customHeight="false" outlineLevel="0" collapsed="false">
      <c r="A76" s="6"/>
      <c r="B76" s="12"/>
      <c r="C76" s="13" t="n">
        <v>80</v>
      </c>
      <c r="D76" s="14" t="n">
        <v>0.5</v>
      </c>
      <c r="E76" s="15"/>
      <c r="F76" s="5"/>
      <c r="G76" s="5"/>
      <c r="H76" s="6"/>
      <c r="I76" s="12"/>
      <c r="J76" s="16"/>
      <c r="K76" s="17"/>
      <c r="L76" s="15"/>
    </row>
    <row r="77" customFormat="false" ht="13.8" hidden="false" customHeight="false" outlineLevel="0" collapsed="false">
      <c r="A77" s="6"/>
      <c r="B77" s="5"/>
      <c r="C77" s="5"/>
      <c r="D77" s="5"/>
      <c r="E77" s="5"/>
      <c r="F77" s="5"/>
      <c r="G77" s="5"/>
      <c r="H77" s="6"/>
      <c r="I77" s="5"/>
      <c r="J77" s="5"/>
      <c r="K77" s="5"/>
      <c r="L77" s="5"/>
    </row>
    <row r="78" customFormat="false" ht="13.8" hidden="false" customHeight="false" outlineLevel="0" collapsed="false">
      <c r="A78" s="6"/>
      <c r="B78" s="12" t="n">
        <v>44348</v>
      </c>
      <c r="C78" s="13" t="n">
        <v>100</v>
      </c>
      <c r="D78" s="14" t="n">
        <v>17.5</v>
      </c>
      <c r="E78" s="15" t="n">
        <f aca="false">SUM(C78*D78,C79*D79,C80*D80)</f>
        <v>1990</v>
      </c>
      <c r="F78" s="5"/>
      <c r="G78" s="5"/>
      <c r="H78" s="6"/>
      <c r="I78" s="12" t="n">
        <v>44348</v>
      </c>
      <c r="J78" s="16" t="n">
        <v>100</v>
      </c>
      <c r="K78" s="17" t="n">
        <v>23.5</v>
      </c>
      <c r="L78" s="15" t="n">
        <f aca="false">J78*K78</f>
        <v>2350</v>
      </c>
    </row>
    <row r="79" customFormat="false" ht="13.8" hidden="false" customHeight="false" outlineLevel="0" collapsed="false">
      <c r="A79" s="6"/>
      <c r="B79" s="12"/>
      <c r="C79" s="13" t="n">
        <v>70</v>
      </c>
      <c r="D79" s="14" t="n">
        <v>1.5</v>
      </c>
      <c r="E79" s="15"/>
      <c r="F79" s="5"/>
      <c r="G79" s="5"/>
      <c r="H79" s="6"/>
      <c r="I79" s="12"/>
      <c r="J79" s="16"/>
      <c r="K79" s="17"/>
      <c r="L79" s="15"/>
    </row>
    <row r="80" customFormat="false" ht="13.8" hidden="false" customHeight="false" outlineLevel="0" collapsed="false">
      <c r="A80" s="6"/>
      <c r="B80" s="12"/>
      <c r="C80" s="13" t="n">
        <v>90</v>
      </c>
      <c r="D80" s="14" t="n">
        <v>1.5</v>
      </c>
      <c r="E80" s="15"/>
      <c r="F80" s="5"/>
      <c r="G80" s="5"/>
      <c r="H80" s="6"/>
      <c r="I80" s="12"/>
      <c r="J80" s="16"/>
      <c r="K80" s="17"/>
      <c r="L80" s="15"/>
    </row>
    <row r="81" customFormat="false" ht="13.8" hidden="false" customHeight="false" outlineLevel="0" collapsed="false">
      <c r="A81" s="6"/>
      <c r="B81" s="5"/>
      <c r="C81" s="5"/>
      <c r="D81" s="5"/>
      <c r="E81" s="5"/>
      <c r="F81" s="5"/>
      <c r="G81" s="5"/>
      <c r="H81" s="6"/>
      <c r="I81" s="5"/>
      <c r="J81" s="5"/>
      <c r="K81" s="5"/>
      <c r="L81" s="5"/>
    </row>
    <row r="82" customFormat="false" ht="13.8" hidden="false" customHeight="false" outlineLevel="0" collapsed="false">
      <c r="A82" s="6"/>
      <c r="B82" s="12" t="n">
        <v>44378</v>
      </c>
      <c r="C82" s="13" t="n">
        <v>100</v>
      </c>
      <c r="D82" s="14" t="n">
        <v>17.5</v>
      </c>
      <c r="E82" s="15" t="n">
        <f aca="false">SUM(C82*D82,C83*D83)</f>
        <v>2065</v>
      </c>
      <c r="F82" s="5"/>
      <c r="G82" s="5"/>
      <c r="H82" s="6"/>
      <c r="I82" s="12" t="n">
        <v>44378</v>
      </c>
      <c r="J82" s="16" t="n">
        <v>100</v>
      </c>
      <c r="K82" s="28" t="n">
        <v>17.5</v>
      </c>
      <c r="L82" s="15" t="n">
        <f aca="false">J82*K82</f>
        <v>1750</v>
      </c>
    </row>
    <row r="83" customFormat="false" ht="13.8" hidden="false" customHeight="false" outlineLevel="0" collapsed="false">
      <c r="A83" s="6"/>
      <c r="B83" s="12"/>
      <c r="C83" s="13" t="n">
        <v>70</v>
      </c>
      <c r="D83" s="14" t="n">
        <v>4.5</v>
      </c>
      <c r="E83" s="15"/>
      <c r="F83" s="5"/>
      <c r="G83" s="5"/>
      <c r="H83" s="6"/>
      <c r="I83" s="12"/>
      <c r="J83" s="16"/>
      <c r="K83" s="28"/>
      <c r="L83" s="15"/>
    </row>
    <row r="84" customFormat="false" ht="13.8" hidden="false" customHeight="false" outlineLevel="0" collapsed="false">
      <c r="A84" s="6"/>
      <c r="B84" s="5"/>
      <c r="C84" s="5"/>
      <c r="D84" s="5"/>
      <c r="E84" s="5"/>
      <c r="F84" s="5"/>
      <c r="G84" s="5"/>
      <c r="H84" s="6"/>
      <c r="I84" s="5"/>
      <c r="J84" s="5"/>
      <c r="K84" s="5"/>
      <c r="L84" s="5"/>
    </row>
    <row r="85" customFormat="false" ht="13.8" hidden="false" customHeight="false" outlineLevel="0" collapsed="false">
      <c r="A85" s="6"/>
      <c r="B85" s="12" t="n">
        <v>44409</v>
      </c>
      <c r="C85" s="13" t="n">
        <v>100</v>
      </c>
      <c r="D85" s="14" t="n">
        <v>29.5</v>
      </c>
      <c r="E85" s="15" t="n">
        <f aca="false">SUM(C85*D85,C86*D86,C87*D87)</f>
        <v>3100</v>
      </c>
      <c r="F85" s="5"/>
      <c r="G85" s="5"/>
      <c r="H85" s="6"/>
      <c r="I85" s="12" t="n">
        <v>44409</v>
      </c>
      <c r="J85" s="16" t="n">
        <v>100</v>
      </c>
      <c r="K85" s="17" t="n">
        <v>11.5</v>
      </c>
      <c r="L85" s="15" t="n">
        <f aca="false">J85*K85</f>
        <v>1150</v>
      </c>
    </row>
    <row r="86" customFormat="false" ht="13.8" hidden="false" customHeight="false" outlineLevel="0" collapsed="false">
      <c r="A86" s="6"/>
      <c r="B86" s="12"/>
      <c r="C86" s="13" t="n">
        <v>70</v>
      </c>
      <c r="D86" s="14" t="n">
        <v>1.5</v>
      </c>
      <c r="E86" s="15"/>
      <c r="F86" s="5"/>
      <c r="G86" s="5"/>
      <c r="H86" s="6"/>
      <c r="I86" s="12"/>
      <c r="J86" s="16"/>
      <c r="K86" s="17"/>
      <c r="L86" s="15"/>
    </row>
    <row r="87" customFormat="false" ht="13.8" hidden="false" customHeight="false" outlineLevel="0" collapsed="false">
      <c r="A87" s="6"/>
      <c r="B87" s="12"/>
      <c r="C87" s="13" t="n">
        <v>90</v>
      </c>
      <c r="D87" s="14" t="n">
        <v>0.5</v>
      </c>
      <c r="E87" s="15"/>
      <c r="F87" s="5"/>
      <c r="G87" s="5"/>
      <c r="H87" s="6"/>
      <c r="I87" s="12"/>
      <c r="J87" s="16"/>
      <c r="K87" s="17"/>
      <c r="L87" s="15"/>
    </row>
    <row r="88" customFormat="false" ht="13.8" hidden="false" customHeight="false" outlineLevel="0" collapsed="false">
      <c r="A88" s="6"/>
      <c r="B88" s="5"/>
      <c r="C88" s="5"/>
      <c r="D88" s="5"/>
      <c r="E88" s="5"/>
      <c r="F88" s="5"/>
      <c r="G88" s="5"/>
      <c r="H88" s="6"/>
      <c r="I88" s="5"/>
      <c r="J88" s="5"/>
      <c r="K88" s="5"/>
      <c r="L88" s="5"/>
    </row>
    <row r="89" customFormat="false" ht="13.8" hidden="false" customHeight="false" outlineLevel="0" collapsed="false">
      <c r="A89" s="6"/>
      <c r="B89" s="12" t="n">
        <v>44440</v>
      </c>
      <c r="C89" s="13" t="n">
        <v>100</v>
      </c>
      <c r="D89" s="14" t="n">
        <v>5.5</v>
      </c>
      <c r="E89" s="15" t="n">
        <f aca="false">SUM(C89*D89,C90*D90,C91*D91)</f>
        <v>625</v>
      </c>
      <c r="F89" s="5"/>
      <c r="G89" s="5"/>
      <c r="H89" s="6"/>
      <c r="I89" s="12" t="n">
        <v>44440</v>
      </c>
      <c r="J89" s="16" t="n">
        <v>100</v>
      </c>
      <c r="K89" s="28" t="n">
        <v>23.5</v>
      </c>
      <c r="L89" s="15" t="n">
        <f aca="false">J89*K89</f>
        <v>2350</v>
      </c>
    </row>
    <row r="90" customFormat="false" ht="13.8" hidden="false" customHeight="false" outlineLevel="0" collapsed="false">
      <c r="A90" s="6"/>
      <c r="B90" s="12"/>
      <c r="C90" s="13" t="n">
        <v>70</v>
      </c>
      <c r="D90" s="14" t="n">
        <v>0.5</v>
      </c>
      <c r="E90" s="15"/>
      <c r="F90" s="5"/>
      <c r="G90" s="5"/>
      <c r="H90" s="6"/>
      <c r="I90" s="12"/>
      <c r="J90" s="16"/>
      <c r="K90" s="28"/>
      <c r="L90" s="15"/>
    </row>
    <row r="91" customFormat="false" ht="13.8" hidden="false" customHeight="false" outlineLevel="0" collapsed="false">
      <c r="A91" s="6"/>
      <c r="B91" s="12"/>
      <c r="C91" s="13" t="n">
        <v>80</v>
      </c>
      <c r="D91" s="14" t="n">
        <v>0.5</v>
      </c>
      <c r="E91" s="15"/>
      <c r="F91" s="5"/>
      <c r="G91" s="5"/>
      <c r="H91" s="6"/>
      <c r="I91" s="12"/>
      <c r="J91" s="16"/>
      <c r="K91" s="28"/>
      <c r="L91" s="15"/>
    </row>
    <row r="92" customFormat="false" ht="13.8" hidden="false" customHeight="false" outlineLevel="0" collapsed="false">
      <c r="A92" s="6"/>
      <c r="B92" s="5"/>
      <c r="C92" s="5"/>
      <c r="D92" s="5"/>
      <c r="E92" s="5"/>
      <c r="F92" s="5"/>
      <c r="G92" s="5"/>
      <c r="H92" s="6"/>
      <c r="I92" s="5"/>
      <c r="J92" s="5"/>
      <c r="K92" s="29"/>
      <c r="L92" s="5"/>
    </row>
    <row r="93" customFormat="false" ht="13.8" hidden="false" customHeight="false" outlineLevel="0" collapsed="false">
      <c r="A93" s="6"/>
      <c r="B93" s="12" t="n">
        <v>44470</v>
      </c>
      <c r="C93" s="13" t="n">
        <v>100</v>
      </c>
      <c r="D93" s="14" t="n">
        <v>14.5</v>
      </c>
      <c r="E93" s="15" t="n">
        <f aca="false">SUM(C93*D93,C94*D94)</f>
        <v>1485</v>
      </c>
      <c r="F93" s="5"/>
      <c r="G93" s="5"/>
      <c r="H93" s="6"/>
      <c r="I93" s="12" t="n">
        <v>44470</v>
      </c>
      <c r="J93" s="16" t="n">
        <v>100</v>
      </c>
      <c r="K93" s="28" t="n">
        <v>13.5</v>
      </c>
      <c r="L93" s="15" t="n">
        <f aca="false">J93*K93</f>
        <v>1350</v>
      </c>
    </row>
    <row r="94" customFormat="false" ht="13.8" hidden="false" customHeight="false" outlineLevel="0" collapsed="false">
      <c r="A94" s="6"/>
      <c r="B94" s="12"/>
      <c r="C94" s="13" t="n">
        <v>70</v>
      </c>
      <c r="D94" s="14" t="n">
        <v>0.5</v>
      </c>
      <c r="E94" s="15"/>
      <c r="F94" s="5"/>
      <c r="G94" s="5"/>
      <c r="H94" s="6"/>
      <c r="I94" s="12"/>
      <c r="J94" s="16"/>
      <c r="K94" s="28"/>
      <c r="L94" s="15"/>
    </row>
    <row r="95" customFormat="false" ht="13.8" hidden="false" customHeight="false" outlineLevel="0" collapsed="false">
      <c r="A95" s="6"/>
      <c r="B95" s="5"/>
      <c r="C95" s="5"/>
      <c r="D95" s="5"/>
      <c r="E95" s="5"/>
      <c r="F95" s="5"/>
      <c r="G95" s="5"/>
      <c r="H95" s="6"/>
      <c r="I95" s="5"/>
      <c r="J95" s="5"/>
      <c r="K95" s="29"/>
      <c r="L95" s="5"/>
    </row>
    <row r="96" customFormat="false" ht="13.8" hidden="false" customHeight="false" outlineLevel="0" collapsed="false">
      <c r="A96" s="6"/>
      <c r="B96" s="12" t="n">
        <v>44501</v>
      </c>
      <c r="C96" s="13" t="n">
        <v>100</v>
      </c>
      <c r="D96" s="14" t="n">
        <v>11.5</v>
      </c>
      <c r="E96" s="15" t="n">
        <f aca="false">SUM(C96*D96,C97*D97)</f>
        <v>1190</v>
      </c>
      <c r="F96" s="5"/>
      <c r="G96" s="5"/>
      <c r="H96" s="6"/>
      <c r="I96" s="12" t="n">
        <v>44501</v>
      </c>
      <c r="J96" s="16" t="n">
        <v>100</v>
      </c>
      <c r="K96" s="28" t="n">
        <v>13.5</v>
      </c>
      <c r="L96" s="15" t="n">
        <f aca="false">J96*K96</f>
        <v>1350</v>
      </c>
    </row>
    <row r="97" customFormat="false" ht="13.8" hidden="false" customHeight="false" outlineLevel="0" collapsed="false">
      <c r="A97" s="6"/>
      <c r="B97" s="12"/>
      <c r="C97" s="13" t="n">
        <v>80</v>
      </c>
      <c r="D97" s="14" t="n">
        <v>0.5</v>
      </c>
      <c r="E97" s="15"/>
      <c r="F97" s="5"/>
      <c r="G97" s="5"/>
      <c r="H97" s="6"/>
      <c r="I97" s="12"/>
      <c r="J97" s="16"/>
      <c r="K97" s="28"/>
      <c r="L97" s="15"/>
    </row>
    <row r="98" customFormat="false" ht="13.8" hidden="false" customHeight="false" outlineLevel="0" collapsed="false">
      <c r="A98" s="6"/>
      <c r="B98" s="5"/>
      <c r="C98" s="5"/>
      <c r="D98" s="5"/>
      <c r="E98" s="5"/>
      <c r="F98" s="5"/>
      <c r="G98" s="5"/>
      <c r="H98" s="6"/>
      <c r="I98" s="5"/>
      <c r="J98" s="5"/>
      <c r="K98" s="29"/>
      <c r="L98" s="5"/>
    </row>
    <row r="99" customFormat="false" ht="13.8" hidden="false" customHeight="false" outlineLevel="0" collapsed="false">
      <c r="A99" s="6"/>
      <c r="B99" s="12" t="n">
        <v>44531</v>
      </c>
      <c r="C99" s="13" t="n">
        <v>100</v>
      </c>
      <c r="D99" s="14" t="n">
        <v>8.5</v>
      </c>
      <c r="E99" s="15" t="n">
        <f aca="false">SUM(C99*D99,C100*D100,C101*D101)</f>
        <v>927.5</v>
      </c>
      <c r="F99" s="5"/>
      <c r="G99" s="5"/>
      <c r="H99" s="6"/>
      <c r="I99" s="12" t="n">
        <v>44531</v>
      </c>
      <c r="J99" s="16" t="n">
        <v>100</v>
      </c>
      <c r="K99" s="28" t="n">
        <v>11.5</v>
      </c>
      <c r="L99" s="15" t="n">
        <f aca="false">J99*K99</f>
        <v>1150</v>
      </c>
    </row>
    <row r="100" customFormat="false" ht="13.8" hidden="false" customHeight="false" outlineLevel="0" collapsed="false">
      <c r="A100" s="6"/>
      <c r="B100" s="12"/>
      <c r="C100" s="13" t="n">
        <v>75</v>
      </c>
      <c r="D100" s="14" t="n">
        <v>0.5</v>
      </c>
      <c r="E100" s="15"/>
      <c r="F100" s="5"/>
      <c r="G100" s="5"/>
      <c r="H100" s="6"/>
      <c r="I100" s="12"/>
      <c r="J100" s="16"/>
      <c r="K100" s="28"/>
      <c r="L100" s="15"/>
    </row>
    <row r="101" customFormat="false" ht="13.8" hidden="false" customHeight="false" outlineLevel="0" collapsed="false">
      <c r="A101" s="6"/>
      <c r="B101" s="12"/>
      <c r="C101" s="13" t="n">
        <v>80</v>
      </c>
      <c r="D101" s="14" t="n">
        <v>0.5</v>
      </c>
      <c r="E101" s="15"/>
      <c r="F101" s="5"/>
      <c r="G101" s="5"/>
      <c r="H101" s="6"/>
      <c r="I101" s="12"/>
      <c r="J101" s="16"/>
      <c r="K101" s="28"/>
      <c r="L101" s="15"/>
    </row>
    <row r="102" customFormat="false" ht="13.8" hidden="false" customHeight="false" outlineLevel="0" collapsed="false">
      <c r="A102" s="6"/>
      <c r="B102" s="5"/>
      <c r="C102" s="5"/>
      <c r="D102" s="20" t="n">
        <f aca="false">SUM(D62:D101)</f>
        <v>188.5</v>
      </c>
      <c r="E102" s="5"/>
      <c r="F102" s="5"/>
      <c r="G102" s="5"/>
      <c r="H102" s="6"/>
      <c r="I102" s="5"/>
      <c r="J102" s="5"/>
      <c r="K102" s="20" t="n">
        <f aca="false">SUM(K62:K101)</f>
        <v>186</v>
      </c>
      <c r="L102" s="5"/>
    </row>
    <row r="103" customFormat="false" ht="13.8" hidden="false" customHeight="false" outlineLevel="0" collapsed="false">
      <c r="A103" s="6"/>
      <c r="B103" s="21" t="s">
        <v>8</v>
      </c>
      <c r="C103" s="21"/>
      <c r="D103" s="21"/>
      <c r="E103" s="22" t="n">
        <v>1588.93</v>
      </c>
      <c r="F103" s="5"/>
      <c r="G103" s="5"/>
      <c r="H103" s="6"/>
      <c r="I103" s="21" t="s">
        <v>8</v>
      </c>
      <c r="J103" s="21"/>
      <c r="K103" s="21"/>
      <c r="L103" s="22" t="n">
        <v>2820.93</v>
      </c>
    </row>
    <row r="104" customFormat="false" ht="13.8" hidden="false" customHeight="false" outlineLevel="0" collapsed="false">
      <c r="A104" s="6"/>
      <c r="B104" s="23" t="s">
        <v>9</v>
      </c>
      <c r="C104" s="23"/>
      <c r="D104" s="23"/>
      <c r="E104" s="24" t="n">
        <f aca="false">AVERAGE(E62:E101)</f>
        <v>1522.5</v>
      </c>
      <c r="F104" s="5"/>
      <c r="G104" s="5"/>
      <c r="H104" s="6"/>
      <c r="I104" s="23" t="s">
        <v>9</v>
      </c>
      <c r="J104" s="23"/>
      <c r="K104" s="23"/>
      <c r="L104" s="24" t="n">
        <f aca="false">AVERAGE(L62:L101)</f>
        <v>1550</v>
      </c>
    </row>
    <row r="105" customFormat="false" ht="13.8" hidden="false" customHeight="false" outlineLevel="0" collapsed="false">
      <c r="A105" s="6"/>
      <c r="B105" s="5"/>
      <c r="C105" s="5"/>
      <c r="D105" s="5"/>
      <c r="E105" s="5"/>
      <c r="F105" s="5"/>
      <c r="G105" s="5"/>
      <c r="H105" s="6"/>
      <c r="I105" s="5"/>
      <c r="J105" s="5"/>
      <c r="K105" s="5"/>
      <c r="L105" s="5"/>
    </row>
    <row r="106" customFormat="false" ht="13.8" hidden="false" customHeight="false" outlineLevel="0" collapsed="false">
      <c r="A106" s="6"/>
      <c r="B106" s="12" t="n">
        <v>44562</v>
      </c>
      <c r="C106" s="13" t="n">
        <v>100</v>
      </c>
      <c r="D106" s="14" t="n">
        <v>14.5</v>
      </c>
      <c r="E106" s="15" t="n">
        <f aca="false">C106*D106</f>
        <v>1450</v>
      </c>
      <c r="F106" s="5"/>
      <c r="G106" s="5"/>
      <c r="H106" s="6"/>
      <c r="I106" s="12" t="n">
        <v>44562</v>
      </c>
      <c r="J106" s="16" t="n">
        <v>100</v>
      </c>
      <c r="K106" s="30" t="n">
        <v>13.5</v>
      </c>
      <c r="L106" s="15" t="n">
        <f aca="false">J106*K106</f>
        <v>1350</v>
      </c>
    </row>
    <row r="107" customFormat="false" ht="13.8" hidden="false" customHeight="false" outlineLevel="0" collapsed="false">
      <c r="A107" s="6"/>
      <c r="B107" s="5"/>
      <c r="C107" s="5"/>
      <c r="D107" s="5"/>
      <c r="E107" s="5"/>
      <c r="F107" s="5"/>
      <c r="G107" s="5"/>
      <c r="H107" s="6"/>
      <c r="I107" s="5"/>
      <c r="J107" s="5"/>
      <c r="K107" s="31"/>
      <c r="L107" s="5"/>
    </row>
    <row r="108" customFormat="false" ht="13.8" hidden="false" customHeight="false" outlineLevel="0" collapsed="false">
      <c r="A108" s="6"/>
      <c r="B108" s="12" t="n">
        <v>44593</v>
      </c>
      <c r="C108" s="13" t="n">
        <v>100</v>
      </c>
      <c r="D108" s="14" t="n">
        <v>8.5</v>
      </c>
      <c r="E108" s="15" t="n">
        <f aca="false">SUM(C108*D108,C109*D109)</f>
        <v>890</v>
      </c>
      <c r="F108" s="5"/>
      <c r="G108" s="5"/>
      <c r="H108" s="6"/>
      <c r="I108" s="12" t="n">
        <v>44593</v>
      </c>
      <c r="J108" s="16" t="n">
        <v>100</v>
      </c>
      <c r="K108" s="30" t="n">
        <v>13.5</v>
      </c>
      <c r="L108" s="15" t="n">
        <f aca="false">J108*K108</f>
        <v>1350</v>
      </c>
    </row>
    <row r="109" customFormat="false" ht="13.8" hidden="false" customHeight="false" outlineLevel="0" collapsed="false">
      <c r="A109" s="6"/>
      <c r="B109" s="12"/>
      <c r="C109" s="13" t="n">
        <v>80</v>
      </c>
      <c r="D109" s="14" t="n">
        <v>0.5</v>
      </c>
      <c r="E109" s="15"/>
      <c r="F109" s="5"/>
      <c r="G109" s="5"/>
      <c r="H109" s="6"/>
      <c r="I109" s="12"/>
      <c r="J109" s="16"/>
      <c r="K109" s="30"/>
      <c r="L109" s="15"/>
    </row>
    <row r="110" customFormat="false" ht="13.8" hidden="false" customHeight="false" outlineLevel="0" collapsed="false">
      <c r="A110" s="6"/>
      <c r="B110" s="5"/>
      <c r="C110" s="5"/>
      <c r="D110" s="5"/>
      <c r="E110" s="5"/>
      <c r="F110" s="5"/>
      <c r="G110" s="5"/>
      <c r="H110" s="6"/>
      <c r="I110" s="5"/>
      <c r="J110" s="5"/>
      <c r="K110" s="31"/>
      <c r="L110" s="5"/>
    </row>
    <row r="111" customFormat="false" ht="13.8" hidden="false" customHeight="false" outlineLevel="0" collapsed="false">
      <c r="A111" s="6"/>
      <c r="B111" s="12" t="n">
        <v>44621</v>
      </c>
      <c r="C111" s="13" t="n">
        <v>100</v>
      </c>
      <c r="D111" s="14" t="n">
        <v>8.5</v>
      </c>
      <c r="E111" s="15" t="n">
        <f aca="false">SUM(C111*D111,C112*D112)</f>
        <v>890</v>
      </c>
      <c r="F111" s="5"/>
      <c r="G111" s="5"/>
      <c r="H111" s="6"/>
      <c r="I111" s="12" t="n">
        <v>44621</v>
      </c>
      <c r="J111" s="16" t="n">
        <v>100</v>
      </c>
      <c r="K111" s="30" t="n">
        <v>15.5</v>
      </c>
      <c r="L111" s="15" t="n">
        <f aca="false">J111*K111</f>
        <v>1550</v>
      </c>
    </row>
    <row r="112" customFormat="false" ht="13.8" hidden="false" customHeight="false" outlineLevel="0" collapsed="false">
      <c r="A112" s="6"/>
      <c r="B112" s="12"/>
      <c r="C112" s="13" t="n">
        <v>80</v>
      </c>
      <c r="D112" s="14" t="n">
        <v>0.5</v>
      </c>
      <c r="E112" s="15"/>
      <c r="F112" s="5"/>
      <c r="G112" s="5"/>
      <c r="H112" s="6"/>
      <c r="I112" s="12"/>
      <c r="J112" s="16"/>
      <c r="K112" s="30"/>
      <c r="L112" s="15"/>
    </row>
    <row r="113" customFormat="false" ht="13.8" hidden="false" customHeight="false" outlineLevel="0" collapsed="false">
      <c r="A113" s="6"/>
      <c r="B113" s="5"/>
      <c r="C113" s="5"/>
      <c r="D113" s="5"/>
      <c r="E113" s="5"/>
      <c r="F113" s="5"/>
      <c r="G113" s="5"/>
      <c r="H113" s="6"/>
      <c r="I113" s="5"/>
      <c r="J113" s="5"/>
      <c r="K113" s="31"/>
      <c r="L113" s="5"/>
    </row>
    <row r="114" customFormat="false" ht="13.8" hidden="false" customHeight="false" outlineLevel="0" collapsed="false">
      <c r="A114" s="6"/>
      <c r="B114" s="12" t="n">
        <v>44652</v>
      </c>
      <c r="C114" s="13" t="n">
        <v>100</v>
      </c>
      <c r="D114" s="14" t="n">
        <v>15.5</v>
      </c>
      <c r="E114" s="15" t="n">
        <f aca="false">SUM(C114*D114,C115*D115)</f>
        <v>1595</v>
      </c>
      <c r="F114" s="5"/>
      <c r="G114" s="5"/>
      <c r="H114" s="6"/>
      <c r="I114" s="12" t="n">
        <v>44652</v>
      </c>
      <c r="J114" s="16" t="n">
        <v>100</v>
      </c>
      <c r="K114" s="30" t="n">
        <v>13.5</v>
      </c>
      <c r="L114" s="15" t="n">
        <f aca="false">J114*K114</f>
        <v>1350</v>
      </c>
    </row>
    <row r="115" customFormat="false" ht="13.8" hidden="false" customHeight="false" outlineLevel="0" collapsed="false">
      <c r="A115" s="6"/>
      <c r="B115" s="12"/>
      <c r="C115" s="13" t="n">
        <v>90</v>
      </c>
      <c r="D115" s="14" t="n">
        <v>0.5</v>
      </c>
      <c r="E115" s="15"/>
      <c r="F115" s="5"/>
      <c r="G115" s="5"/>
      <c r="H115" s="6"/>
      <c r="I115" s="12"/>
      <c r="J115" s="16"/>
      <c r="K115" s="30"/>
      <c r="L115" s="15"/>
    </row>
    <row r="116" customFormat="false" ht="13.8" hidden="false" customHeight="false" outlineLevel="0" collapsed="false">
      <c r="A116" s="6"/>
      <c r="B116" s="5"/>
      <c r="C116" s="5"/>
      <c r="D116" s="5"/>
      <c r="E116" s="5"/>
      <c r="F116" s="5"/>
      <c r="G116" s="5"/>
      <c r="H116" s="6"/>
      <c r="I116" s="5"/>
      <c r="J116" s="5"/>
      <c r="K116" s="31"/>
      <c r="L116" s="5"/>
    </row>
    <row r="117" customFormat="false" ht="13.8" hidden="false" customHeight="false" outlineLevel="0" collapsed="false">
      <c r="A117" s="6"/>
      <c r="B117" s="12" t="n">
        <v>44682</v>
      </c>
      <c r="C117" s="13" t="n">
        <v>100</v>
      </c>
      <c r="D117" s="14" t="n">
        <v>15.5</v>
      </c>
      <c r="E117" s="15" t="n">
        <f aca="false">SUM(C117*D117,C118*D118)</f>
        <v>1750</v>
      </c>
      <c r="F117" s="5"/>
      <c r="G117" s="5"/>
      <c r="H117" s="6"/>
      <c r="I117" s="12" t="n">
        <v>44682</v>
      </c>
      <c r="J117" s="16" t="n">
        <v>100</v>
      </c>
      <c r="K117" s="30" t="n">
        <v>17.5</v>
      </c>
      <c r="L117" s="15" t="n">
        <f aca="false">J117*K117</f>
        <v>1750</v>
      </c>
    </row>
    <row r="118" customFormat="false" ht="13.8" hidden="false" customHeight="false" outlineLevel="0" collapsed="false">
      <c r="A118" s="6"/>
      <c r="B118" s="12"/>
      <c r="C118" s="13" t="n">
        <v>80</v>
      </c>
      <c r="D118" s="14" t="n">
        <v>2.5</v>
      </c>
      <c r="E118" s="15"/>
      <c r="F118" s="5"/>
      <c r="G118" s="5"/>
      <c r="H118" s="6"/>
      <c r="I118" s="12"/>
      <c r="J118" s="16"/>
      <c r="K118" s="30"/>
      <c r="L118" s="15"/>
    </row>
    <row r="119" customFormat="false" ht="13.8" hidden="false" customHeight="false" outlineLevel="0" collapsed="false">
      <c r="A119" s="6"/>
      <c r="B119" s="5"/>
      <c r="C119" s="5"/>
      <c r="D119" s="5"/>
      <c r="E119" s="5"/>
      <c r="F119" s="5"/>
      <c r="G119" s="5"/>
      <c r="H119" s="6"/>
      <c r="I119" s="5"/>
      <c r="J119" s="5"/>
      <c r="K119" s="31"/>
      <c r="L119" s="5"/>
    </row>
    <row r="120" customFormat="false" ht="13.8" hidden="false" customHeight="false" outlineLevel="0" collapsed="false">
      <c r="A120" s="6"/>
      <c r="B120" s="12" t="n">
        <v>44713</v>
      </c>
      <c r="C120" s="13" t="n">
        <v>100</v>
      </c>
      <c r="D120" s="14" t="n">
        <v>11.5</v>
      </c>
      <c r="E120" s="15" t="n">
        <f aca="false">SUM(C120*D120,C121*D121)</f>
        <v>1190</v>
      </c>
      <c r="F120" s="5"/>
      <c r="G120" s="5"/>
      <c r="H120" s="6"/>
      <c r="I120" s="12" t="n">
        <v>44713</v>
      </c>
      <c r="J120" s="16" t="n">
        <v>100</v>
      </c>
      <c r="K120" s="30" t="n">
        <v>17.5</v>
      </c>
      <c r="L120" s="15" t="n">
        <f aca="false">J120*K120</f>
        <v>1750</v>
      </c>
    </row>
    <row r="121" customFormat="false" ht="13.8" hidden="false" customHeight="false" outlineLevel="0" collapsed="false">
      <c r="A121" s="6"/>
      <c r="B121" s="12"/>
      <c r="C121" s="13" t="n">
        <v>80</v>
      </c>
      <c r="D121" s="14" t="n">
        <v>0.5</v>
      </c>
      <c r="E121" s="15"/>
      <c r="F121" s="5"/>
      <c r="G121" s="5"/>
      <c r="H121" s="6"/>
      <c r="I121" s="12"/>
      <c r="J121" s="16"/>
      <c r="K121" s="30"/>
      <c r="L121" s="15"/>
    </row>
    <row r="122" customFormat="false" ht="13.8" hidden="false" customHeight="false" outlineLevel="0" collapsed="false">
      <c r="A122" s="6"/>
      <c r="B122" s="5"/>
      <c r="C122" s="5"/>
      <c r="D122" s="5"/>
      <c r="E122" s="5"/>
      <c r="F122" s="5"/>
      <c r="G122" s="5"/>
      <c r="H122" s="6"/>
      <c r="I122" s="5"/>
      <c r="J122" s="5"/>
      <c r="K122" s="31"/>
      <c r="L122" s="5"/>
    </row>
    <row r="123" customFormat="false" ht="13.8" hidden="false" customHeight="false" outlineLevel="0" collapsed="false">
      <c r="A123" s="6"/>
      <c r="B123" s="12" t="n">
        <v>44743</v>
      </c>
      <c r="C123" s="13" t="n">
        <v>100</v>
      </c>
      <c r="D123" s="14" t="n">
        <v>14.5</v>
      </c>
      <c r="E123" s="15" t="n">
        <f aca="false">SUM(C123*D123,C124*D124)</f>
        <v>1570</v>
      </c>
      <c r="F123" s="5"/>
      <c r="G123" s="5"/>
      <c r="H123" s="6"/>
      <c r="I123" s="12" t="n">
        <v>44743</v>
      </c>
      <c r="J123" s="16" t="n">
        <v>100</v>
      </c>
      <c r="K123" s="30" t="n">
        <v>9.5</v>
      </c>
      <c r="L123" s="15" t="n">
        <f aca="false">J123*K123</f>
        <v>950</v>
      </c>
    </row>
    <row r="124" customFormat="false" ht="13.8" hidden="false" customHeight="false" outlineLevel="0" collapsed="false">
      <c r="A124" s="6"/>
      <c r="B124" s="12"/>
      <c r="C124" s="13" t="n">
        <v>80</v>
      </c>
      <c r="D124" s="14" t="n">
        <v>1.5</v>
      </c>
      <c r="E124" s="15"/>
      <c r="F124" s="5"/>
      <c r="G124" s="5"/>
      <c r="H124" s="6"/>
      <c r="I124" s="12"/>
      <c r="J124" s="16"/>
      <c r="K124" s="30"/>
      <c r="L124" s="15"/>
    </row>
    <row r="125" customFormat="false" ht="13.8" hidden="false" customHeight="false" outlineLevel="0" collapsed="false">
      <c r="A125" s="6"/>
      <c r="B125" s="5"/>
      <c r="C125" s="5"/>
      <c r="D125" s="5"/>
      <c r="E125" s="5"/>
      <c r="F125" s="5"/>
      <c r="G125" s="5"/>
      <c r="H125" s="6"/>
      <c r="I125" s="5"/>
      <c r="J125" s="5"/>
      <c r="K125" s="31"/>
      <c r="L125" s="5"/>
    </row>
    <row r="126" customFormat="false" ht="13.8" hidden="false" customHeight="false" outlineLevel="0" collapsed="false">
      <c r="A126" s="6"/>
      <c r="B126" s="12" t="n">
        <v>44774</v>
      </c>
      <c r="C126" s="13" t="n">
        <v>100</v>
      </c>
      <c r="D126" s="14" t="n">
        <v>14.5</v>
      </c>
      <c r="E126" s="15" t="n">
        <f aca="false">SUM(C126*D126,C127*D127)</f>
        <v>1480</v>
      </c>
      <c r="F126" s="5"/>
      <c r="G126" s="5"/>
      <c r="H126" s="6"/>
      <c r="I126" s="12" t="n">
        <v>44774</v>
      </c>
      <c r="J126" s="16" t="n">
        <v>100</v>
      </c>
      <c r="K126" s="30" t="n">
        <v>15.5</v>
      </c>
      <c r="L126" s="15" t="n">
        <f aca="false">J126*K126</f>
        <v>1550</v>
      </c>
    </row>
    <row r="127" customFormat="false" ht="13.8" hidden="false" customHeight="false" outlineLevel="0" collapsed="false">
      <c r="A127" s="6"/>
      <c r="B127" s="12"/>
      <c r="C127" s="13" t="n">
        <v>60</v>
      </c>
      <c r="D127" s="14" t="n">
        <v>0.5</v>
      </c>
      <c r="E127" s="15"/>
      <c r="F127" s="5"/>
      <c r="G127" s="5"/>
      <c r="H127" s="6"/>
      <c r="I127" s="12"/>
      <c r="J127" s="16"/>
      <c r="K127" s="30"/>
      <c r="L127" s="15"/>
    </row>
    <row r="128" customFormat="false" ht="13.8" hidden="false" customHeight="false" outlineLevel="0" collapsed="false">
      <c r="A128" s="6"/>
      <c r="B128" s="5"/>
      <c r="C128" s="5"/>
      <c r="D128" s="5"/>
      <c r="E128" s="5"/>
      <c r="F128" s="5"/>
      <c r="G128" s="5"/>
      <c r="H128" s="6"/>
      <c r="I128" s="5"/>
      <c r="J128" s="5"/>
      <c r="K128" s="31"/>
      <c r="L128" s="5"/>
    </row>
    <row r="129" customFormat="false" ht="13.8" hidden="false" customHeight="false" outlineLevel="0" collapsed="false">
      <c r="A129" s="6"/>
      <c r="B129" s="12" t="n">
        <v>44805</v>
      </c>
      <c r="C129" s="13" t="n">
        <v>100</v>
      </c>
      <c r="D129" s="14" t="n">
        <v>5.5</v>
      </c>
      <c r="E129" s="15" t="n">
        <f aca="false">SUM(C129*D129,C130*D130)</f>
        <v>595</v>
      </c>
      <c r="F129" s="5"/>
      <c r="G129" s="5"/>
      <c r="H129" s="6"/>
      <c r="I129" s="12" t="n">
        <v>44805</v>
      </c>
      <c r="J129" s="16" t="n">
        <v>100</v>
      </c>
      <c r="K129" s="30" t="n">
        <v>7.5</v>
      </c>
      <c r="L129" s="15" t="n">
        <f aca="false">J129*K129</f>
        <v>750</v>
      </c>
    </row>
    <row r="130" customFormat="false" ht="13.8" hidden="false" customHeight="false" outlineLevel="0" collapsed="false">
      <c r="A130" s="6"/>
      <c r="B130" s="12"/>
      <c r="C130" s="13" t="n">
        <v>90</v>
      </c>
      <c r="D130" s="14" t="n">
        <v>0.5</v>
      </c>
      <c r="E130" s="15"/>
      <c r="F130" s="5"/>
      <c r="G130" s="5"/>
      <c r="H130" s="6"/>
      <c r="I130" s="12"/>
      <c r="J130" s="16"/>
      <c r="K130" s="30"/>
      <c r="L130" s="15"/>
    </row>
    <row r="131" customFormat="false" ht="13.8" hidden="false" customHeight="false" outlineLevel="0" collapsed="false">
      <c r="A131" s="6"/>
      <c r="B131" s="5"/>
      <c r="C131" s="5"/>
      <c r="D131" s="5"/>
      <c r="E131" s="5"/>
      <c r="F131" s="5"/>
      <c r="G131" s="5"/>
      <c r="H131" s="6"/>
      <c r="I131" s="5"/>
      <c r="J131" s="5"/>
      <c r="K131" s="31"/>
      <c r="L131" s="5"/>
    </row>
    <row r="132" customFormat="false" ht="13.8" hidden="false" customHeight="false" outlineLevel="0" collapsed="false">
      <c r="A132" s="6"/>
      <c r="B132" s="12" t="n">
        <v>44835</v>
      </c>
      <c r="C132" s="13" t="n">
        <v>100</v>
      </c>
      <c r="D132" s="14" t="n">
        <v>2.5</v>
      </c>
      <c r="E132" s="15" t="n">
        <f aca="false">C132*D132</f>
        <v>250</v>
      </c>
      <c r="F132" s="5"/>
      <c r="G132" s="5"/>
      <c r="H132" s="6"/>
      <c r="I132" s="12" t="n">
        <v>44835</v>
      </c>
      <c r="J132" s="16" t="n">
        <v>100</v>
      </c>
      <c r="K132" s="30" t="n">
        <v>9.5</v>
      </c>
      <c r="L132" s="15" t="n">
        <f aca="false">J132*K132</f>
        <v>950</v>
      </c>
    </row>
    <row r="133" customFormat="false" ht="13.8" hidden="false" customHeight="false" outlineLevel="0" collapsed="false">
      <c r="A133" s="6"/>
      <c r="B133" s="5"/>
      <c r="C133" s="5"/>
      <c r="D133" s="5"/>
      <c r="E133" s="5"/>
      <c r="F133" s="5"/>
      <c r="G133" s="5"/>
      <c r="H133" s="6"/>
      <c r="I133" s="5"/>
      <c r="J133" s="5"/>
      <c r="K133" s="31"/>
      <c r="L133" s="5"/>
    </row>
    <row r="134" customFormat="false" ht="13.8" hidden="false" customHeight="false" outlineLevel="0" collapsed="false">
      <c r="A134" s="6"/>
      <c r="B134" s="12" t="n">
        <v>44866</v>
      </c>
      <c r="C134" s="13" t="n">
        <v>100</v>
      </c>
      <c r="D134" s="14" t="n">
        <v>8.5</v>
      </c>
      <c r="E134" s="15" t="n">
        <f aca="false">C134*D134</f>
        <v>850</v>
      </c>
      <c r="F134" s="5"/>
      <c r="G134" s="5"/>
      <c r="H134" s="6"/>
      <c r="I134" s="12" t="n">
        <v>44866</v>
      </c>
      <c r="J134" s="16" t="n">
        <v>100</v>
      </c>
      <c r="K134" s="30" t="n">
        <v>7.5</v>
      </c>
      <c r="L134" s="15" t="n">
        <f aca="false">J134*K134</f>
        <v>750</v>
      </c>
    </row>
    <row r="135" customFormat="false" ht="13.8" hidden="false" customHeight="false" outlineLevel="0" collapsed="false">
      <c r="A135" s="6"/>
      <c r="B135" s="5"/>
      <c r="C135" s="5"/>
      <c r="D135" s="5"/>
      <c r="E135" s="5"/>
      <c r="F135" s="5"/>
      <c r="G135" s="5"/>
      <c r="H135" s="6"/>
      <c r="I135" s="5"/>
      <c r="J135" s="5"/>
      <c r="K135" s="31"/>
      <c r="L135" s="5"/>
    </row>
    <row r="136" customFormat="false" ht="13.8" hidden="false" customHeight="false" outlineLevel="0" collapsed="false">
      <c r="A136" s="6"/>
      <c r="B136" s="12" t="n">
        <v>44896</v>
      </c>
      <c r="C136" s="13" t="n">
        <v>100</v>
      </c>
      <c r="D136" s="14" t="n">
        <v>2.5</v>
      </c>
      <c r="E136" s="15" t="n">
        <f aca="false">SUM(C136*D136,C137*D137)</f>
        <v>292.5</v>
      </c>
      <c r="F136" s="5"/>
      <c r="G136" s="5"/>
      <c r="H136" s="6"/>
      <c r="I136" s="12" t="n">
        <v>44896</v>
      </c>
      <c r="J136" s="16" t="n">
        <v>100</v>
      </c>
      <c r="K136" s="30" t="n">
        <v>1.5</v>
      </c>
      <c r="L136" s="15" t="n">
        <f aca="false">J136*K136</f>
        <v>150</v>
      </c>
    </row>
    <row r="137" customFormat="false" ht="13.8" hidden="false" customHeight="false" outlineLevel="0" collapsed="false">
      <c r="A137" s="6"/>
      <c r="B137" s="12"/>
      <c r="C137" s="13" t="n">
        <v>85</v>
      </c>
      <c r="D137" s="14" t="n">
        <v>0.5</v>
      </c>
      <c r="E137" s="15"/>
      <c r="F137" s="5"/>
      <c r="G137" s="5"/>
      <c r="H137" s="6"/>
      <c r="I137" s="12"/>
      <c r="J137" s="16"/>
      <c r="K137" s="30"/>
      <c r="L137" s="15"/>
    </row>
    <row r="138" customFormat="false" ht="13.8" hidden="false" customHeight="false" outlineLevel="0" collapsed="false">
      <c r="A138" s="6"/>
      <c r="B138" s="5"/>
      <c r="C138" s="5"/>
      <c r="D138" s="20" t="n">
        <f aca="false">SUM(D106:D137)</f>
        <v>129.5</v>
      </c>
      <c r="E138" s="5"/>
      <c r="F138" s="5"/>
      <c r="G138" s="5"/>
      <c r="H138" s="6"/>
      <c r="I138" s="5"/>
      <c r="J138" s="5"/>
      <c r="K138" s="20" t="n">
        <f aca="false">SUM(K106:K137)</f>
        <v>142</v>
      </c>
      <c r="L138" s="5"/>
    </row>
    <row r="139" customFormat="false" ht="13.8" hidden="false" customHeight="false" outlineLevel="0" collapsed="false">
      <c r="A139" s="6"/>
      <c r="B139" s="21" t="s">
        <v>8</v>
      </c>
      <c r="C139" s="21"/>
      <c r="D139" s="21"/>
      <c r="E139" s="22" t="n">
        <v>1588.93</v>
      </c>
      <c r="F139" s="5"/>
      <c r="G139" s="5"/>
      <c r="H139" s="6"/>
      <c r="I139" s="21" t="s">
        <v>8</v>
      </c>
      <c r="J139" s="21"/>
      <c r="K139" s="21"/>
      <c r="L139" s="22" t="n">
        <v>2820.93</v>
      </c>
    </row>
    <row r="140" customFormat="false" ht="13.8" hidden="false" customHeight="false" outlineLevel="0" collapsed="false">
      <c r="A140" s="6"/>
      <c r="B140" s="23" t="s">
        <v>9</v>
      </c>
      <c r="C140" s="23"/>
      <c r="D140" s="23"/>
      <c r="E140" s="24" t="n">
        <f aca="false">AVERAGE(E106:E137)</f>
        <v>1066.875</v>
      </c>
      <c r="F140" s="5"/>
      <c r="G140" s="5"/>
      <c r="H140" s="6"/>
      <c r="I140" s="23" t="s">
        <v>9</v>
      </c>
      <c r="J140" s="23"/>
      <c r="K140" s="23"/>
      <c r="L140" s="24" t="n">
        <f aca="false">AVERAGE(L106:L137)</f>
        <v>1183.33333333333</v>
      </c>
    </row>
    <row r="141" customFormat="false" ht="13.8" hidden="false" customHeight="false" outlineLevel="0" collapsed="false">
      <c r="A141" s="6"/>
      <c r="B141" s="5"/>
      <c r="C141" s="5"/>
      <c r="D141" s="5"/>
      <c r="E141" s="5"/>
      <c r="F141" s="5"/>
      <c r="G141" s="5"/>
      <c r="H141" s="6"/>
      <c r="I141" s="5"/>
      <c r="J141" s="5"/>
      <c r="K141" s="5"/>
      <c r="L141" s="5"/>
    </row>
    <row r="142" customFormat="false" ht="13.8" hidden="false" customHeight="false" outlineLevel="0" collapsed="false">
      <c r="A142" s="6"/>
      <c r="B142" s="32" t="n">
        <v>44927</v>
      </c>
      <c r="C142" s="13" t="n">
        <v>100</v>
      </c>
      <c r="D142" s="14" t="n">
        <v>8.5</v>
      </c>
      <c r="E142" s="15" t="n">
        <f aca="false">SUM(C142*D142,C143*D143,C144*D144)</f>
        <v>937.5</v>
      </c>
      <c r="F142" s="5"/>
      <c r="G142" s="5"/>
      <c r="H142" s="6"/>
      <c r="I142" s="32" t="n">
        <v>44927</v>
      </c>
      <c r="J142" s="16" t="n">
        <v>100</v>
      </c>
      <c r="K142" s="28" t="n">
        <v>11.5</v>
      </c>
      <c r="L142" s="15" t="n">
        <f aca="false">J142*K142</f>
        <v>1150</v>
      </c>
    </row>
    <row r="143" customFormat="false" ht="13.8" hidden="false" customHeight="false" outlineLevel="0" collapsed="false">
      <c r="A143" s="6"/>
      <c r="B143" s="32"/>
      <c r="C143" s="13" t="n">
        <v>95</v>
      </c>
      <c r="D143" s="14" t="n">
        <v>0.5</v>
      </c>
      <c r="E143" s="15"/>
      <c r="F143" s="5"/>
      <c r="G143" s="5"/>
      <c r="H143" s="6"/>
      <c r="I143" s="32"/>
      <c r="J143" s="16"/>
      <c r="K143" s="28"/>
      <c r="L143" s="15"/>
    </row>
    <row r="144" customFormat="false" ht="13.8" hidden="false" customHeight="false" outlineLevel="0" collapsed="false">
      <c r="A144" s="6"/>
      <c r="B144" s="32"/>
      <c r="C144" s="13" t="n">
        <v>80</v>
      </c>
      <c r="D144" s="14" t="n">
        <v>0.5</v>
      </c>
      <c r="E144" s="15"/>
      <c r="F144" s="5"/>
      <c r="G144" s="5"/>
      <c r="H144" s="6"/>
      <c r="I144" s="32"/>
      <c r="J144" s="16"/>
      <c r="K144" s="28"/>
      <c r="L144" s="15"/>
    </row>
    <row r="145" customFormat="false" ht="13.8" hidden="false" customHeight="false" outlineLevel="0" collapsed="false">
      <c r="A145" s="6"/>
      <c r="B145" s="5"/>
      <c r="C145" s="5"/>
      <c r="D145" s="5"/>
      <c r="E145" s="5"/>
      <c r="F145" s="5"/>
      <c r="G145" s="5"/>
      <c r="H145" s="6"/>
      <c r="I145" s="5"/>
      <c r="J145" s="5"/>
      <c r="K145" s="29"/>
      <c r="L145" s="5"/>
    </row>
    <row r="146" customFormat="false" ht="13.8" hidden="false" customHeight="false" outlineLevel="0" collapsed="false">
      <c r="A146" s="6"/>
      <c r="B146" s="12" t="n">
        <v>44958</v>
      </c>
      <c r="C146" s="13" t="n">
        <v>100</v>
      </c>
      <c r="D146" s="14" t="n">
        <v>5.5</v>
      </c>
      <c r="E146" s="15" t="n">
        <f aca="false">SUM(C146*D146)</f>
        <v>550</v>
      </c>
      <c r="F146" s="5"/>
      <c r="G146" s="5"/>
      <c r="H146" s="6"/>
      <c r="I146" s="32" t="n">
        <v>44958</v>
      </c>
      <c r="J146" s="16" t="n">
        <v>100</v>
      </c>
      <c r="K146" s="28" t="n">
        <v>13.5</v>
      </c>
      <c r="L146" s="15" t="n">
        <f aca="false">J146*K146</f>
        <v>1350</v>
      </c>
    </row>
    <row r="147" customFormat="false" ht="13.8" hidden="false" customHeight="false" outlineLevel="0" collapsed="false">
      <c r="A147" s="6"/>
      <c r="B147" s="5"/>
      <c r="C147" s="5"/>
      <c r="D147" s="5"/>
      <c r="E147" s="5"/>
      <c r="F147" s="5"/>
      <c r="G147" s="5"/>
      <c r="H147" s="6"/>
      <c r="I147" s="5"/>
      <c r="J147" s="5"/>
      <c r="K147" s="29"/>
      <c r="L147" s="5"/>
    </row>
    <row r="148" customFormat="false" ht="13.8" hidden="false" customHeight="false" outlineLevel="0" collapsed="false">
      <c r="A148" s="6"/>
      <c r="B148" s="12" t="n">
        <v>44986</v>
      </c>
      <c r="C148" s="13" t="n">
        <v>100</v>
      </c>
      <c r="D148" s="14" t="n">
        <v>2.5</v>
      </c>
      <c r="E148" s="15" t="n">
        <f aca="false">SUM(C148*D148)</f>
        <v>250</v>
      </c>
      <c r="F148" s="5"/>
      <c r="G148" s="5"/>
      <c r="H148" s="6"/>
      <c r="I148" s="32" t="n">
        <v>44986</v>
      </c>
      <c r="J148" s="16" t="n">
        <v>100</v>
      </c>
      <c r="K148" s="28" t="n">
        <v>13.5</v>
      </c>
      <c r="L148" s="15" t="n">
        <f aca="false">J148*K148</f>
        <v>1350</v>
      </c>
    </row>
    <row r="149" customFormat="false" ht="13.8" hidden="false" customHeight="false" outlineLevel="0" collapsed="false">
      <c r="A149" s="6"/>
      <c r="B149" s="5"/>
      <c r="C149" s="5"/>
      <c r="D149" s="5"/>
      <c r="E149" s="5"/>
      <c r="F149" s="5"/>
      <c r="G149" s="5"/>
      <c r="H149" s="6"/>
      <c r="I149" s="5"/>
      <c r="J149" s="5"/>
      <c r="K149" s="29"/>
      <c r="L149" s="5"/>
    </row>
    <row r="150" customFormat="false" ht="13.8" hidden="false" customHeight="false" outlineLevel="0" collapsed="false">
      <c r="A150" s="6"/>
      <c r="B150" s="12" t="n">
        <v>45017</v>
      </c>
      <c r="C150" s="13" t="n">
        <v>100</v>
      </c>
      <c r="D150" s="14" t="n">
        <v>5.5</v>
      </c>
      <c r="E150" s="15" t="n">
        <f aca="false">SUM(C150*D150)</f>
        <v>550</v>
      </c>
      <c r="F150" s="5"/>
      <c r="G150" s="5"/>
      <c r="H150" s="6"/>
      <c r="I150" s="32" t="n">
        <v>45017</v>
      </c>
      <c r="J150" s="16" t="n">
        <v>100</v>
      </c>
      <c r="K150" s="28" t="n">
        <v>11.5</v>
      </c>
      <c r="L150" s="15" t="n">
        <f aca="false">J150*K150</f>
        <v>1150</v>
      </c>
    </row>
    <row r="151" customFormat="false" ht="13.8" hidden="false" customHeight="false" outlineLevel="0" collapsed="false">
      <c r="A151" s="6"/>
      <c r="B151" s="5"/>
      <c r="C151" s="5"/>
      <c r="D151" s="5"/>
      <c r="E151" s="5"/>
      <c r="F151" s="5"/>
      <c r="G151" s="5"/>
      <c r="H151" s="6"/>
      <c r="I151" s="5"/>
      <c r="J151" s="5"/>
      <c r="K151" s="29"/>
      <c r="L151" s="5"/>
    </row>
    <row r="152" customFormat="false" ht="13.8" hidden="false" customHeight="false" outlineLevel="0" collapsed="false">
      <c r="A152" s="6"/>
      <c r="B152" s="12" t="n">
        <v>45047</v>
      </c>
      <c r="C152" s="13" t="n">
        <v>100</v>
      </c>
      <c r="D152" s="14" t="n">
        <v>14.5</v>
      </c>
      <c r="E152" s="15" t="n">
        <f aca="false">SUM(C152*D152)</f>
        <v>1450</v>
      </c>
      <c r="F152" s="5"/>
      <c r="G152" s="5"/>
      <c r="H152" s="6"/>
      <c r="I152" s="32" t="n">
        <v>45047</v>
      </c>
      <c r="J152" s="16" t="n">
        <v>100</v>
      </c>
      <c r="K152" s="28" t="n">
        <v>11.5</v>
      </c>
      <c r="L152" s="15" t="n">
        <f aca="false">J152*K152</f>
        <v>1150</v>
      </c>
    </row>
    <row r="153" customFormat="false" ht="13.8" hidden="false" customHeight="false" outlineLevel="0" collapsed="false">
      <c r="A153" s="6"/>
      <c r="B153" s="5"/>
      <c r="C153" s="5"/>
      <c r="D153" s="5"/>
      <c r="E153" s="5"/>
      <c r="F153" s="5"/>
      <c r="G153" s="5"/>
      <c r="H153" s="6"/>
      <c r="I153" s="5"/>
      <c r="J153" s="5"/>
      <c r="K153" s="29"/>
      <c r="L153" s="5"/>
    </row>
    <row r="154" customFormat="false" ht="13.8" hidden="false" customHeight="false" outlineLevel="0" collapsed="false">
      <c r="A154" s="6"/>
      <c r="B154" s="12" t="n">
        <v>45078</v>
      </c>
      <c r="C154" s="13" t="n">
        <v>100</v>
      </c>
      <c r="D154" s="14" t="n">
        <v>9.5</v>
      </c>
      <c r="E154" s="15" t="n">
        <f aca="false">SUM(C154*D154,C155*D155)</f>
        <v>990</v>
      </c>
      <c r="F154" s="5"/>
      <c r="G154" s="5"/>
      <c r="H154" s="6"/>
      <c r="I154" s="12" t="n">
        <v>45078</v>
      </c>
      <c r="J154" s="16" t="n">
        <v>100</v>
      </c>
      <c r="K154" s="28" t="n">
        <v>7.5</v>
      </c>
      <c r="L154" s="15" t="n">
        <f aca="false">J154*K154</f>
        <v>750</v>
      </c>
    </row>
    <row r="155" customFormat="false" ht="13.8" hidden="false" customHeight="false" outlineLevel="0" collapsed="false">
      <c r="A155" s="6"/>
      <c r="B155" s="12"/>
      <c r="C155" s="13" t="n">
        <v>80</v>
      </c>
      <c r="D155" s="14" t="n">
        <v>0.5</v>
      </c>
      <c r="E155" s="15"/>
      <c r="F155" s="5"/>
      <c r="G155" s="5"/>
      <c r="H155" s="6"/>
      <c r="I155" s="12"/>
      <c r="J155" s="16"/>
      <c r="K155" s="28"/>
      <c r="L155" s="15"/>
    </row>
    <row r="156" customFormat="false" ht="13.8" hidden="false" customHeight="false" outlineLevel="0" collapsed="false">
      <c r="A156" s="6"/>
      <c r="B156" s="5"/>
      <c r="C156" s="5"/>
      <c r="D156" s="5"/>
      <c r="E156" s="5"/>
      <c r="F156" s="5"/>
      <c r="G156" s="5"/>
      <c r="H156" s="6"/>
      <c r="I156" s="5"/>
      <c r="J156" s="5"/>
      <c r="K156" s="29"/>
      <c r="L156" s="5"/>
    </row>
    <row r="157" customFormat="false" ht="13.8" hidden="false" customHeight="false" outlineLevel="0" collapsed="false">
      <c r="A157" s="6"/>
      <c r="B157" s="12" t="n">
        <v>45108</v>
      </c>
      <c r="C157" s="13" t="n">
        <v>100</v>
      </c>
      <c r="D157" s="14" t="n">
        <v>8.5</v>
      </c>
      <c r="E157" s="15" t="n">
        <f aca="false">SUM(C157*D157,C158*D158)</f>
        <v>897.5</v>
      </c>
      <c r="F157" s="5"/>
      <c r="G157" s="5"/>
      <c r="H157" s="6"/>
      <c r="I157" s="12" t="n">
        <v>45108</v>
      </c>
      <c r="J157" s="16" t="n">
        <v>100</v>
      </c>
      <c r="K157" s="28" t="n">
        <v>11.5</v>
      </c>
      <c r="L157" s="15" t="n">
        <f aca="false">J157*K157</f>
        <v>1150</v>
      </c>
    </row>
    <row r="158" customFormat="false" ht="13.8" hidden="false" customHeight="false" outlineLevel="0" collapsed="false">
      <c r="A158" s="6"/>
      <c r="B158" s="12"/>
      <c r="C158" s="13" t="n">
        <v>95</v>
      </c>
      <c r="D158" s="14" t="n">
        <v>0.5</v>
      </c>
      <c r="E158" s="15"/>
      <c r="F158" s="5"/>
      <c r="G158" s="5"/>
      <c r="H158" s="6"/>
      <c r="I158" s="12"/>
      <c r="J158" s="16"/>
      <c r="K158" s="28"/>
      <c r="L158" s="15"/>
    </row>
    <row r="159" customFormat="false" ht="13.8" hidden="false" customHeight="false" outlineLevel="0" collapsed="false">
      <c r="A159" s="6"/>
      <c r="B159" s="5"/>
      <c r="C159" s="5"/>
      <c r="D159" s="5"/>
      <c r="E159" s="5"/>
      <c r="F159" s="5"/>
      <c r="G159" s="5"/>
      <c r="H159" s="6"/>
      <c r="I159" s="5"/>
      <c r="J159" s="5"/>
      <c r="K159" s="29"/>
      <c r="L159" s="5"/>
    </row>
    <row r="160" customFormat="false" ht="13.8" hidden="false" customHeight="false" outlineLevel="0" collapsed="false">
      <c r="A160" s="6"/>
      <c r="B160" s="12" t="n">
        <v>45139</v>
      </c>
      <c r="C160" s="13" t="n">
        <v>100</v>
      </c>
      <c r="D160" s="14" t="n">
        <v>14.5</v>
      </c>
      <c r="E160" s="15" t="n">
        <f aca="false">SUM(C160*D160,C161*D161)</f>
        <v>1497.5</v>
      </c>
      <c r="F160" s="5"/>
      <c r="G160" s="5"/>
      <c r="H160" s="6"/>
      <c r="I160" s="12" t="n">
        <v>45139</v>
      </c>
      <c r="J160" s="16" t="n">
        <v>100</v>
      </c>
      <c r="K160" s="28" t="n">
        <v>15.5</v>
      </c>
      <c r="L160" s="15" t="n">
        <f aca="false">J160*K160</f>
        <v>1550</v>
      </c>
    </row>
    <row r="161" customFormat="false" ht="13.8" hidden="false" customHeight="false" outlineLevel="0" collapsed="false">
      <c r="A161" s="6"/>
      <c r="B161" s="12"/>
      <c r="C161" s="13" t="n">
        <v>95</v>
      </c>
      <c r="D161" s="14" t="n">
        <v>0.5</v>
      </c>
      <c r="E161" s="15"/>
      <c r="F161" s="5"/>
      <c r="G161" s="5"/>
      <c r="H161" s="6"/>
      <c r="I161" s="12"/>
      <c r="J161" s="16"/>
      <c r="K161" s="28"/>
      <c r="L161" s="15"/>
    </row>
    <row r="162" customFormat="false" ht="13.8" hidden="false" customHeight="false" outlineLevel="0" collapsed="false">
      <c r="A162" s="6"/>
      <c r="B162" s="5"/>
      <c r="C162" s="5"/>
      <c r="D162" s="20" t="n">
        <f aca="false">SUM(D142:D161)</f>
        <v>71.5</v>
      </c>
      <c r="E162" s="5"/>
      <c r="F162" s="5"/>
      <c r="G162" s="5"/>
      <c r="H162" s="6"/>
      <c r="I162" s="5"/>
      <c r="J162" s="5"/>
      <c r="K162" s="20" t="n">
        <f aca="false">SUM(K142:K161)</f>
        <v>96</v>
      </c>
      <c r="L162" s="5"/>
    </row>
    <row r="163" customFormat="false" ht="13.8" hidden="false" customHeight="false" outlineLevel="0" collapsed="false">
      <c r="A163" s="6"/>
      <c r="B163" s="21" t="s">
        <v>8</v>
      </c>
      <c r="C163" s="21"/>
      <c r="D163" s="21"/>
      <c r="E163" s="22" t="n">
        <v>1588.93</v>
      </c>
      <c r="F163" s="5"/>
      <c r="G163" s="5"/>
      <c r="H163" s="6"/>
      <c r="I163" s="21" t="s">
        <v>8</v>
      </c>
      <c r="J163" s="21"/>
      <c r="K163" s="21"/>
      <c r="L163" s="22" t="n">
        <v>2820.93</v>
      </c>
    </row>
    <row r="164" customFormat="false" ht="13.8" hidden="false" customHeight="false" outlineLevel="0" collapsed="false">
      <c r="A164" s="6"/>
      <c r="B164" s="23" t="s">
        <v>9</v>
      </c>
      <c r="C164" s="23"/>
      <c r="D164" s="23"/>
      <c r="E164" s="24" t="n">
        <f aca="false">AVERAGE(E142:E161)</f>
        <v>890.3125</v>
      </c>
      <c r="F164" s="5"/>
      <c r="G164" s="5"/>
      <c r="H164" s="6"/>
      <c r="I164" s="23" t="s">
        <v>9</v>
      </c>
      <c r="J164" s="23"/>
      <c r="K164" s="23"/>
      <c r="L164" s="24" t="n">
        <f aca="false">AVERAGE(L142:L161)</f>
        <v>1200</v>
      </c>
    </row>
    <row r="166" customFormat="false" ht="12.75" hidden="false" customHeight="false" outlineLevel="0" collapsed="false">
      <c r="B166" s="33" t="n">
        <f aca="false">3*12+5+8</f>
        <v>49</v>
      </c>
      <c r="C166" s="34"/>
      <c r="D166" s="33" t="n">
        <f aca="false">D20+D58+D102+D138+D162</f>
        <v>566.5</v>
      </c>
      <c r="I166" s="33" t="n">
        <f aca="false">3*12+5+8</f>
        <v>49</v>
      </c>
      <c r="J166" s="34"/>
      <c r="K166" s="33" t="n">
        <f aca="false">K20+K58+K102+K138+K162</f>
        <v>632</v>
      </c>
    </row>
    <row r="167" customFormat="false" ht="12.75" hidden="false" customHeight="false" outlineLevel="0" collapsed="false">
      <c r="B167" s="35" t="s">
        <v>11</v>
      </c>
      <c r="C167" s="35"/>
      <c r="D167" s="33" t="n">
        <f aca="false">ROUND(D166/B166,2)</f>
        <v>11.56</v>
      </c>
      <c r="I167" s="35" t="s">
        <v>11</v>
      </c>
      <c r="J167" s="35"/>
      <c r="K167" s="33" t="n">
        <f aca="false">ROUND(K166/I166,2)</f>
        <v>12.9</v>
      </c>
    </row>
    <row r="169" customFormat="false" ht="13.8" hidden="false" customHeight="false" outlineLevel="0" collapsed="false">
      <c r="B169" s="36" t="s">
        <v>12</v>
      </c>
      <c r="C169" s="36"/>
      <c r="D169" s="36"/>
      <c r="E169" s="33" t="n">
        <f aca="false">D167+K167</f>
        <v>24.46</v>
      </c>
    </row>
  </sheetData>
  <mergeCells count="232">
    <mergeCell ref="A1:L1"/>
    <mergeCell ref="A2:L2"/>
    <mergeCell ref="A3:L3"/>
    <mergeCell ref="A4:E4"/>
    <mergeCell ref="H4:L4"/>
    <mergeCell ref="A5:A164"/>
    <mergeCell ref="H5:H164"/>
    <mergeCell ref="B7:B9"/>
    <mergeCell ref="E7:E9"/>
    <mergeCell ref="I7:I9"/>
    <mergeCell ref="J7:J9"/>
    <mergeCell ref="K7:K9"/>
    <mergeCell ref="L7:L9"/>
    <mergeCell ref="B13:B15"/>
    <mergeCell ref="E13:E15"/>
    <mergeCell ref="I13:I15"/>
    <mergeCell ref="J13:J15"/>
    <mergeCell ref="K13:K15"/>
    <mergeCell ref="L13:L15"/>
    <mergeCell ref="B21:D21"/>
    <mergeCell ref="B22:D22"/>
    <mergeCell ref="I22:K22"/>
    <mergeCell ref="B24:B26"/>
    <mergeCell ref="E24:E26"/>
    <mergeCell ref="I24:I26"/>
    <mergeCell ref="L24:L26"/>
    <mergeCell ref="B28:B29"/>
    <mergeCell ref="E28:E29"/>
    <mergeCell ref="I28:I29"/>
    <mergeCell ref="J28:J29"/>
    <mergeCell ref="K28:K29"/>
    <mergeCell ref="L28:L29"/>
    <mergeCell ref="B31:B32"/>
    <mergeCell ref="E31:E32"/>
    <mergeCell ref="I31:I32"/>
    <mergeCell ref="J31:J32"/>
    <mergeCell ref="K31:K32"/>
    <mergeCell ref="L31:L32"/>
    <mergeCell ref="C34:E34"/>
    <mergeCell ref="J34:L34"/>
    <mergeCell ref="C36:E36"/>
    <mergeCell ref="B38:B40"/>
    <mergeCell ref="E38:E40"/>
    <mergeCell ref="I38:I40"/>
    <mergeCell ref="J38:L40"/>
    <mergeCell ref="B44:B45"/>
    <mergeCell ref="E44:E45"/>
    <mergeCell ref="I44:I45"/>
    <mergeCell ref="J44:J45"/>
    <mergeCell ref="K44:K45"/>
    <mergeCell ref="L44:L45"/>
    <mergeCell ref="B47:B49"/>
    <mergeCell ref="E47:E49"/>
    <mergeCell ref="I47:I49"/>
    <mergeCell ref="J47:J49"/>
    <mergeCell ref="K47:K49"/>
    <mergeCell ref="L47:L49"/>
    <mergeCell ref="B51:B52"/>
    <mergeCell ref="E51:E52"/>
    <mergeCell ref="I51:I52"/>
    <mergeCell ref="J51:J52"/>
    <mergeCell ref="K51:K53"/>
    <mergeCell ref="L51:L52"/>
    <mergeCell ref="B54:B55"/>
    <mergeCell ref="E54:E55"/>
    <mergeCell ref="I54:I55"/>
    <mergeCell ref="J54:J55"/>
    <mergeCell ref="K54:K55"/>
    <mergeCell ref="L54:L55"/>
    <mergeCell ref="B59:D59"/>
    <mergeCell ref="I59:K59"/>
    <mergeCell ref="B60:D60"/>
    <mergeCell ref="I60:K60"/>
    <mergeCell ref="B62:B64"/>
    <mergeCell ref="E62:E64"/>
    <mergeCell ref="I62:I64"/>
    <mergeCell ref="J62:J64"/>
    <mergeCell ref="K62:K64"/>
    <mergeCell ref="L62:L64"/>
    <mergeCell ref="B66:B67"/>
    <mergeCell ref="E66:E67"/>
    <mergeCell ref="I66:I67"/>
    <mergeCell ref="J66:J67"/>
    <mergeCell ref="K66:K67"/>
    <mergeCell ref="L66:L67"/>
    <mergeCell ref="B71:B72"/>
    <mergeCell ref="E71:E72"/>
    <mergeCell ref="I71:I72"/>
    <mergeCell ref="J71:J72"/>
    <mergeCell ref="K71:K72"/>
    <mergeCell ref="L71:L72"/>
    <mergeCell ref="B74:B76"/>
    <mergeCell ref="E74:E76"/>
    <mergeCell ref="I74:I76"/>
    <mergeCell ref="J74:J76"/>
    <mergeCell ref="K74:K76"/>
    <mergeCell ref="L74:L76"/>
    <mergeCell ref="B78:B80"/>
    <mergeCell ref="E78:E80"/>
    <mergeCell ref="I78:I80"/>
    <mergeCell ref="J78:J80"/>
    <mergeCell ref="K78:K80"/>
    <mergeCell ref="L78:L80"/>
    <mergeCell ref="B82:B83"/>
    <mergeCell ref="E82:E83"/>
    <mergeCell ref="I82:I83"/>
    <mergeCell ref="J82:J83"/>
    <mergeCell ref="K82:K83"/>
    <mergeCell ref="L82:L83"/>
    <mergeCell ref="B85:B87"/>
    <mergeCell ref="E85:E87"/>
    <mergeCell ref="I85:I87"/>
    <mergeCell ref="J85:J87"/>
    <mergeCell ref="K85:K87"/>
    <mergeCell ref="L85:L87"/>
    <mergeCell ref="B89:B91"/>
    <mergeCell ref="E89:E91"/>
    <mergeCell ref="I89:I91"/>
    <mergeCell ref="J89:J91"/>
    <mergeCell ref="K89:K91"/>
    <mergeCell ref="L89:L91"/>
    <mergeCell ref="B93:B94"/>
    <mergeCell ref="E93:E94"/>
    <mergeCell ref="I93:I94"/>
    <mergeCell ref="J93:J94"/>
    <mergeCell ref="K93:K94"/>
    <mergeCell ref="L93:L94"/>
    <mergeCell ref="B96:B97"/>
    <mergeCell ref="E96:E97"/>
    <mergeCell ref="I96:I97"/>
    <mergeCell ref="J96:J97"/>
    <mergeCell ref="K96:K97"/>
    <mergeCell ref="L96:L97"/>
    <mergeCell ref="B99:B101"/>
    <mergeCell ref="E99:E101"/>
    <mergeCell ref="I99:I101"/>
    <mergeCell ref="J99:J101"/>
    <mergeCell ref="K99:K101"/>
    <mergeCell ref="L99:L101"/>
    <mergeCell ref="B103:D103"/>
    <mergeCell ref="I103:K103"/>
    <mergeCell ref="B104:D104"/>
    <mergeCell ref="I104:K104"/>
    <mergeCell ref="B108:B109"/>
    <mergeCell ref="E108:E109"/>
    <mergeCell ref="I108:I109"/>
    <mergeCell ref="J108:J109"/>
    <mergeCell ref="K108:K109"/>
    <mergeCell ref="L108:L109"/>
    <mergeCell ref="B111:B112"/>
    <mergeCell ref="E111:E112"/>
    <mergeCell ref="I111:I112"/>
    <mergeCell ref="J111:J112"/>
    <mergeCell ref="K111:K112"/>
    <mergeCell ref="L111:L112"/>
    <mergeCell ref="B114:B115"/>
    <mergeCell ref="E114:E115"/>
    <mergeCell ref="I114:I115"/>
    <mergeCell ref="J114:J115"/>
    <mergeCell ref="K114:K115"/>
    <mergeCell ref="L114:L115"/>
    <mergeCell ref="B117:B118"/>
    <mergeCell ref="E117:E118"/>
    <mergeCell ref="I117:I118"/>
    <mergeCell ref="J117:J118"/>
    <mergeCell ref="K117:K118"/>
    <mergeCell ref="L117:L118"/>
    <mergeCell ref="B120:B121"/>
    <mergeCell ref="E120:E121"/>
    <mergeCell ref="I120:I121"/>
    <mergeCell ref="J120:J121"/>
    <mergeCell ref="K120:K121"/>
    <mergeCell ref="L120:L121"/>
    <mergeCell ref="B123:B124"/>
    <mergeCell ref="E123:E124"/>
    <mergeCell ref="I123:I124"/>
    <mergeCell ref="J123:J124"/>
    <mergeCell ref="K123:K124"/>
    <mergeCell ref="L123:L124"/>
    <mergeCell ref="B126:B127"/>
    <mergeCell ref="E126:E127"/>
    <mergeCell ref="I126:I127"/>
    <mergeCell ref="J126:J127"/>
    <mergeCell ref="K126:K127"/>
    <mergeCell ref="L126:L127"/>
    <mergeCell ref="B129:B130"/>
    <mergeCell ref="E129:E130"/>
    <mergeCell ref="I129:I130"/>
    <mergeCell ref="J129:J130"/>
    <mergeCell ref="K129:K130"/>
    <mergeCell ref="L129:L130"/>
    <mergeCell ref="B136:B137"/>
    <mergeCell ref="E136:E137"/>
    <mergeCell ref="I136:I137"/>
    <mergeCell ref="J136:J137"/>
    <mergeCell ref="K136:K137"/>
    <mergeCell ref="L136:L137"/>
    <mergeCell ref="B139:D139"/>
    <mergeCell ref="I139:K139"/>
    <mergeCell ref="B140:D140"/>
    <mergeCell ref="I140:K140"/>
    <mergeCell ref="B142:B144"/>
    <mergeCell ref="E142:E144"/>
    <mergeCell ref="I142:I144"/>
    <mergeCell ref="J142:J144"/>
    <mergeCell ref="K142:K144"/>
    <mergeCell ref="L142:L144"/>
    <mergeCell ref="B154:B155"/>
    <mergeCell ref="E154:E155"/>
    <mergeCell ref="I154:I155"/>
    <mergeCell ref="J154:J155"/>
    <mergeCell ref="K154:K155"/>
    <mergeCell ref="L154:L155"/>
    <mergeCell ref="B157:B158"/>
    <mergeCell ref="E157:E158"/>
    <mergeCell ref="I157:I158"/>
    <mergeCell ref="J157:J158"/>
    <mergeCell ref="K157:K158"/>
    <mergeCell ref="L157:L158"/>
    <mergeCell ref="B160:B161"/>
    <mergeCell ref="E160:E161"/>
    <mergeCell ref="I160:I161"/>
    <mergeCell ref="J160:J161"/>
    <mergeCell ref="K160:K161"/>
    <mergeCell ref="L160:L161"/>
    <mergeCell ref="B163:D163"/>
    <mergeCell ref="I163:K163"/>
    <mergeCell ref="B164:D164"/>
    <mergeCell ref="I164:K164"/>
    <mergeCell ref="B167:C167"/>
    <mergeCell ref="I167:J167"/>
    <mergeCell ref="B169:D16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29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pane xSplit="0" ySplit="14" topLeftCell="A15" activePane="bottomLeft" state="frozen"/>
      <selection pane="topLeft" activeCell="A1" activeCellId="0" sqref="A1"/>
      <selection pane="bottomLeft" activeCell="A2" activeCellId="0" sqref="A2"/>
    </sheetView>
  </sheetViews>
  <sheetFormatPr defaultColWidth="8.6796875" defaultRowHeight="13.5" zeroHeight="false" outlineLevelRow="0" outlineLevelCol="0"/>
  <cols>
    <col collapsed="false" customWidth="true" hidden="false" outlineLevel="0" max="1" min="1" style="37" width="11.33"/>
    <col collapsed="false" customWidth="true" hidden="false" outlineLevel="0" max="2" min="2" style="37" width="35"/>
    <col collapsed="false" customWidth="true" hidden="false" outlineLevel="0" max="3" min="3" style="37" width="17.33"/>
    <col collapsed="false" customWidth="true" hidden="false" outlineLevel="0" max="4" min="4" style="37" width="13.88"/>
    <col collapsed="false" customWidth="true" hidden="false" outlineLevel="0" max="5" min="5" style="38" width="13.88"/>
    <col collapsed="false" customWidth="true" hidden="false" outlineLevel="0" max="6" min="6" style="39" width="9.11"/>
    <col collapsed="false" customWidth="true" hidden="false" outlineLevel="0" max="7" min="7" style="39" width="10"/>
    <col collapsed="false" customWidth="true" hidden="false" outlineLevel="0" max="8" min="8" style="39" width="14.33"/>
    <col collapsed="false" customWidth="true" hidden="false" outlineLevel="0" max="1025" min="9" style="39" width="9.11"/>
  </cols>
  <sheetData>
    <row r="1" customFormat="false" ht="15" hidden="false" customHeight="false" outlineLevel="0" collapsed="false">
      <c r="A1" s="40" t="s">
        <v>0</v>
      </c>
      <c r="B1" s="40"/>
      <c r="C1" s="40"/>
      <c r="D1" s="40"/>
      <c r="E1" s="40"/>
    </row>
    <row r="2" customFormat="false" ht="15" hidden="false" customHeight="false" outlineLevel="0" collapsed="false">
      <c r="A2" s="41" t="s">
        <v>1</v>
      </c>
      <c r="B2" s="41"/>
      <c r="C2" s="41"/>
      <c r="D2" s="41"/>
      <c r="E2" s="41"/>
    </row>
    <row r="3" customFormat="false" ht="12" hidden="false" customHeight="true" outlineLevel="0" collapsed="false">
      <c r="A3" s="42"/>
      <c r="B3" s="42"/>
      <c r="C3" s="42"/>
      <c r="D3" s="42"/>
      <c r="E3" s="42"/>
    </row>
    <row r="4" customFormat="false" ht="13.8" hidden="false" customHeight="false" outlineLevel="0" collapsed="false">
      <c r="A4" s="43" t="s">
        <v>13</v>
      </c>
      <c r="B4" s="5"/>
      <c r="C4" s="5"/>
      <c r="D4" s="5"/>
      <c r="E4" s="5"/>
    </row>
    <row r="5" customFormat="false" ht="13.8" hidden="false" customHeight="false" outlineLevel="0" collapsed="false">
      <c r="A5" s="44" t="s">
        <v>14</v>
      </c>
      <c r="B5" s="44"/>
      <c r="C5" s="44"/>
      <c r="D5" s="5"/>
      <c r="E5" s="5"/>
    </row>
    <row r="6" customFormat="false" ht="13.8" hidden="false" customHeight="false" outlineLevel="0" collapsed="false">
      <c r="A6" s="45" t="s">
        <v>15</v>
      </c>
      <c r="B6" s="45"/>
      <c r="C6" s="45"/>
      <c r="D6" s="45"/>
      <c r="E6" s="45"/>
    </row>
    <row r="7" customFormat="false" ht="12.75" hidden="false" customHeight="true" outlineLevel="0" collapsed="false">
      <c r="A7" s="46" t="s">
        <v>16</v>
      </c>
      <c r="B7" s="46"/>
      <c r="C7" s="46"/>
      <c r="D7" s="46"/>
      <c r="E7" s="46"/>
    </row>
    <row r="8" customFormat="false" ht="13.5" hidden="false" customHeight="true" outlineLevel="0" collapsed="false">
      <c r="A8" s="46" t="s">
        <v>17</v>
      </c>
      <c r="B8" s="46"/>
      <c r="C8" s="46"/>
      <c r="D8" s="46"/>
      <c r="E8" s="46"/>
    </row>
    <row r="9" customFormat="false" ht="13.5" hidden="false" customHeight="true" outlineLevel="0" collapsed="false">
      <c r="A9" s="47" t="s">
        <v>18</v>
      </c>
      <c r="B9" s="47"/>
      <c r="C9" s="47"/>
      <c r="D9" s="47"/>
      <c r="E9" s="47"/>
    </row>
    <row r="10" customFormat="false" ht="13.5" hidden="false" customHeight="true" outlineLevel="0" collapsed="false">
      <c r="A10" s="48" t="n">
        <v>1</v>
      </c>
      <c r="B10" s="49" t="s">
        <v>19</v>
      </c>
      <c r="C10" s="49"/>
      <c r="D10" s="50" t="s">
        <v>20</v>
      </c>
      <c r="E10" s="50"/>
    </row>
    <row r="11" customFormat="false" ht="13.5" hidden="false" customHeight="true" outlineLevel="0" collapsed="false">
      <c r="A11" s="48" t="n">
        <v>2</v>
      </c>
      <c r="B11" s="49" t="s">
        <v>21</v>
      </c>
      <c r="C11" s="49"/>
      <c r="D11" s="51" t="n">
        <v>140</v>
      </c>
      <c r="E11" s="51"/>
      <c r="H11" s="52"/>
    </row>
    <row r="12" customFormat="false" ht="13.5" hidden="false" customHeight="true" outlineLevel="0" collapsed="false">
      <c r="A12" s="48" t="n">
        <v>3</v>
      </c>
      <c r="B12" s="49" t="s">
        <v>22</v>
      </c>
      <c r="C12" s="49"/>
      <c r="D12" s="53"/>
      <c r="E12" s="53"/>
    </row>
    <row r="13" customFormat="false" ht="13.5" hidden="false" customHeight="true" outlineLevel="0" collapsed="false">
      <c r="A13" s="48" t="n">
        <v>4</v>
      </c>
      <c r="B13" s="49" t="s">
        <v>23</v>
      </c>
      <c r="C13" s="49"/>
      <c r="D13" s="54" t="n">
        <v>42644</v>
      </c>
      <c r="E13" s="54"/>
    </row>
    <row r="14" customFormat="false" ht="3.75" hidden="false" customHeight="true" outlineLevel="0" collapsed="false">
      <c r="A14" s="55"/>
      <c r="B14" s="56"/>
      <c r="C14" s="56"/>
      <c r="D14" s="56"/>
      <c r="E14" s="56"/>
    </row>
    <row r="15" customFormat="false" ht="13.8" hidden="false" customHeight="false" outlineLevel="0" collapsed="false">
      <c r="A15" s="47" t="s">
        <v>24</v>
      </c>
      <c r="B15" s="47"/>
      <c r="C15" s="47"/>
      <c r="D15" s="47"/>
      <c r="E15" s="47"/>
    </row>
    <row r="16" customFormat="false" ht="12.75" hidden="false" customHeight="true" outlineLevel="0" collapsed="false">
      <c r="A16" s="53" t="n">
        <v>1</v>
      </c>
      <c r="B16" s="57" t="s">
        <v>25</v>
      </c>
      <c r="C16" s="57"/>
      <c r="D16" s="57"/>
      <c r="E16" s="58" t="s">
        <v>26</v>
      </c>
    </row>
    <row r="17" customFormat="false" ht="13.5" hidden="false" customHeight="true" outlineLevel="0" collapsed="false">
      <c r="A17" s="59" t="s">
        <v>27</v>
      </c>
      <c r="B17" s="60" t="s">
        <v>21</v>
      </c>
      <c r="C17" s="60"/>
      <c r="D17" s="60"/>
      <c r="E17" s="61" t="n">
        <f aca="false">D11</f>
        <v>140</v>
      </c>
    </row>
    <row r="18" customFormat="false" ht="13.5" hidden="false" customHeight="true" outlineLevel="0" collapsed="false">
      <c r="A18" s="59" t="s">
        <v>28</v>
      </c>
      <c r="B18" s="62" t="s">
        <v>29</v>
      </c>
      <c r="C18" s="62"/>
      <c r="D18" s="63"/>
      <c r="E18" s="61"/>
    </row>
    <row r="19" customFormat="false" ht="13.5" hidden="false" customHeight="true" outlineLevel="0" collapsed="false">
      <c r="A19" s="64"/>
      <c r="B19" s="57" t="s">
        <v>30</v>
      </c>
      <c r="C19" s="57"/>
      <c r="D19" s="57"/>
      <c r="E19" s="65" t="n">
        <f aca="false">SUM(E17:E18)</f>
        <v>140</v>
      </c>
    </row>
    <row r="20" customFormat="false" ht="3.75" hidden="false" customHeight="true" outlineLevel="0" collapsed="false">
      <c r="A20" s="66"/>
      <c r="B20" s="66"/>
      <c r="C20" s="66"/>
      <c r="D20" s="66"/>
      <c r="E20" s="67"/>
    </row>
    <row r="21" customFormat="false" ht="13.8" hidden="false" customHeight="false" outlineLevel="0" collapsed="false">
      <c r="A21" s="47" t="s">
        <v>31</v>
      </c>
      <c r="B21" s="47"/>
      <c r="C21" s="47"/>
      <c r="D21" s="47"/>
      <c r="E21" s="47"/>
    </row>
    <row r="22" customFormat="false" ht="12.75" hidden="false" customHeight="true" outlineLevel="0" collapsed="false">
      <c r="A22" s="53" t="n">
        <v>2</v>
      </c>
      <c r="B22" s="57" t="s">
        <v>32</v>
      </c>
      <c r="C22" s="57"/>
      <c r="D22" s="68"/>
      <c r="E22" s="58" t="s">
        <v>26</v>
      </c>
    </row>
    <row r="23" customFormat="false" ht="13.5" hidden="false" customHeight="true" outlineLevel="0" collapsed="false">
      <c r="A23" s="59" t="s">
        <v>27</v>
      </c>
      <c r="B23" s="60" t="s">
        <v>33</v>
      </c>
      <c r="C23" s="60"/>
      <c r="D23" s="69"/>
      <c r="E23" s="70"/>
    </row>
    <row r="24" customFormat="false" ht="13.5" hidden="false" customHeight="true" outlineLevel="0" collapsed="false">
      <c r="A24" s="59" t="s">
        <v>28</v>
      </c>
      <c r="B24" s="71" t="s">
        <v>34</v>
      </c>
      <c r="C24" s="71"/>
      <c r="D24" s="71"/>
      <c r="E24" s="70"/>
    </row>
    <row r="25" customFormat="false" ht="13.5" hidden="false" customHeight="true" outlineLevel="0" collapsed="false">
      <c r="A25" s="59" t="s">
        <v>35</v>
      </c>
      <c r="B25" s="60" t="s">
        <v>36</v>
      </c>
      <c r="C25" s="60"/>
      <c r="D25" s="69"/>
      <c r="E25" s="70"/>
    </row>
    <row r="26" customFormat="false" ht="13.5" hidden="false" customHeight="true" outlineLevel="0" collapsed="false">
      <c r="A26" s="59" t="s">
        <v>37</v>
      </c>
      <c r="B26" s="60" t="s">
        <v>38</v>
      </c>
      <c r="C26" s="60"/>
      <c r="D26" s="69"/>
      <c r="E26" s="70"/>
    </row>
    <row r="27" customFormat="false" ht="13.5" hidden="false" customHeight="true" outlineLevel="0" collapsed="false">
      <c r="A27" s="64"/>
      <c r="B27" s="72" t="s">
        <v>39</v>
      </c>
      <c r="C27" s="72"/>
      <c r="D27" s="68"/>
      <c r="E27" s="70" t="n">
        <f aca="false">SUM(E23:E25)</f>
        <v>0</v>
      </c>
    </row>
    <row r="28" customFormat="false" ht="13.5" hidden="false" customHeight="true" outlineLevel="0" collapsed="false">
      <c r="A28" s="73" t="s">
        <v>40</v>
      </c>
      <c r="B28" s="73"/>
      <c r="C28" s="73"/>
      <c r="D28" s="73"/>
      <c r="E28" s="73"/>
    </row>
    <row r="29" customFormat="false" ht="15" hidden="false" customHeight="true" outlineLevel="0" collapsed="false">
      <c r="A29" s="56"/>
      <c r="B29" s="56"/>
      <c r="C29" s="56"/>
      <c r="D29" s="56"/>
      <c r="E29" s="56"/>
    </row>
    <row r="30" customFormat="false" ht="13.8" hidden="false" customHeight="false" outlineLevel="0" collapsed="false">
      <c r="A30" s="47" t="s">
        <v>41</v>
      </c>
      <c r="B30" s="47"/>
      <c r="C30" s="47"/>
      <c r="D30" s="47"/>
      <c r="E30" s="47"/>
    </row>
    <row r="31" customFormat="false" ht="12.75" hidden="false" customHeight="true" outlineLevel="0" collapsed="false">
      <c r="A31" s="53" t="n">
        <v>3</v>
      </c>
      <c r="B31" s="57" t="s">
        <v>42</v>
      </c>
      <c r="C31" s="57"/>
      <c r="D31" s="68"/>
      <c r="E31" s="58" t="s">
        <v>26</v>
      </c>
    </row>
    <row r="32" customFormat="false" ht="13.5" hidden="false" customHeight="true" outlineLevel="0" collapsed="false">
      <c r="A32" s="59" t="s">
        <v>27</v>
      </c>
      <c r="B32" s="60" t="s">
        <v>43</v>
      </c>
      <c r="C32" s="60"/>
      <c r="D32" s="69"/>
      <c r="E32" s="70"/>
    </row>
    <row r="33" customFormat="false" ht="13.5" hidden="false" customHeight="true" outlineLevel="0" collapsed="false">
      <c r="A33" s="59" t="s">
        <v>28</v>
      </c>
      <c r="B33" s="60" t="s">
        <v>44</v>
      </c>
      <c r="C33" s="60"/>
      <c r="D33" s="69"/>
      <c r="E33" s="70"/>
    </row>
    <row r="34" customFormat="false" ht="13.5" hidden="false" customHeight="true" outlineLevel="0" collapsed="false">
      <c r="A34" s="59" t="s">
        <v>35</v>
      </c>
      <c r="B34" s="60" t="s">
        <v>45</v>
      </c>
      <c r="C34" s="60"/>
      <c r="D34" s="69"/>
      <c r="E34" s="70"/>
    </row>
    <row r="35" customFormat="false" ht="13.5" hidden="false" customHeight="true" outlineLevel="0" collapsed="false">
      <c r="A35" s="64"/>
      <c r="B35" s="72" t="s">
        <v>46</v>
      </c>
      <c r="C35" s="72"/>
      <c r="D35" s="68"/>
      <c r="E35" s="70" t="n">
        <f aca="false">SUM(E32:E34)</f>
        <v>0</v>
      </c>
    </row>
    <row r="36" customFormat="false" ht="13.5" hidden="false" customHeight="true" outlineLevel="0" collapsed="false">
      <c r="A36" s="73" t="s">
        <v>47</v>
      </c>
      <c r="B36" s="73"/>
      <c r="C36" s="73"/>
      <c r="D36" s="73"/>
      <c r="E36" s="73"/>
    </row>
    <row r="37" customFormat="false" ht="3.75" hidden="false" customHeight="true" outlineLevel="0" collapsed="false">
      <c r="A37" s="74"/>
      <c r="B37" s="74"/>
      <c r="C37" s="74"/>
      <c r="D37" s="74"/>
      <c r="E37" s="74"/>
    </row>
    <row r="38" customFormat="false" ht="13.8" hidden="false" customHeight="false" outlineLevel="0" collapsed="false">
      <c r="A38" s="47" t="s">
        <v>48</v>
      </c>
      <c r="B38" s="47"/>
      <c r="C38" s="47"/>
      <c r="D38" s="47"/>
      <c r="E38" s="47"/>
    </row>
    <row r="39" customFormat="false" ht="13.8" hidden="false" customHeight="false" outlineLevel="0" collapsed="false">
      <c r="A39" s="75" t="s">
        <v>49</v>
      </c>
      <c r="B39" s="75"/>
      <c r="C39" s="75"/>
      <c r="D39" s="75"/>
      <c r="E39" s="75"/>
    </row>
    <row r="40" customFormat="false" ht="12.75" hidden="false" customHeight="true" outlineLevel="0" collapsed="false">
      <c r="A40" s="53" t="s">
        <v>50</v>
      </c>
      <c r="B40" s="76" t="s">
        <v>51</v>
      </c>
      <c r="C40" s="76"/>
      <c r="D40" s="77" t="s">
        <v>52</v>
      </c>
      <c r="E40" s="58" t="s">
        <v>26</v>
      </c>
    </row>
    <row r="41" customFormat="false" ht="13.5" hidden="false" customHeight="true" outlineLevel="0" collapsed="false">
      <c r="A41" s="59" t="s">
        <v>27</v>
      </c>
      <c r="B41" s="60" t="s">
        <v>53</v>
      </c>
      <c r="C41" s="60"/>
      <c r="D41" s="78" t="n">
        <v>0</v>
      </c>
      <c r="E41" s="79"/>
    </row>
    <row r="42" customFormat="false" ht="13.5" hidden="false" customHeight="true" outlineLevel="0" collapsed="false">
      <c r="A42" s="59" t="s">
        <v>28</v>
      </c>
      <c r="B42" s="60" t="s">
        <v>54</v>
      </c>
      <c r="C42" s="60"/>
      <c r="D42" s="78" t="n">
        <v>0.015</v>
      </c>
      <c r="E42" s="79"/>
    </row>
    <row r="43" customFormat="false" ht="13.5" hidden="false" customHeight="true" outlineLevel="0" collapsed="false">
      <c r="A43" s="59" t="s">
        <v>35</v>
      </c>
      <c r="B43" s="60" t="s">
        <v>55</v>
      </c>
      <c r="C43" s="60"/>
      <c r="D43" s="78" t="n">
        <v>0.01</v>
      </c>
      <c r="E43" s="79"/>
    </row>
    <row r="44" customFormat="false" ht="13.5" hidden="false" customHeight="true" outlineLevel="0" collapsed="false">
      <c r="A44" s="59" t="s">
        <v>37</v>
      </c>
      <c r="B44" s="60" t="s">
        <v>56</v>
      </c>
      <c r="C44" s="60"/>
      <c r="D44" s="78" t="n">
        <v>0.002</v>
      </c>
      <c r="E44" s="79"/>
    </row>
    <row r="45" customFormat="false" ht="13.5" hidden="false" customHeight="true" outlineLevel="0" collapsed="false">
      <c r="A45" s="59" t="s">
        <v>57</v>
      </c>
      <c r="B45" s="60" t="s">
        <v>58</v>
      </c>
      <c r="C45" s="60"/>
      <c r="D45" s="78" t="n">
        <v>0.025</v>
      </c>
      <c r="E45" s="79"/>
    </row>
    <row r="46" customFormat="false" ht="13.5" hidden="false" customHeight="true" outlineLevel="0" collapsed="false">
      <c r="A46" s="59" t="s">
        <v>59</v>
      </c>
      <c r="B46" s="60" t="s">
        <v>60</v>
      </c>
      <c r="C46" s="60"/>
      <c r="D46" s="78" t="n">
        <v>0.08</v>
      </c>
      <c r="E46" s="79"/>
    </row>
    <row r="47" customFormat="false" ht="13.5" hidden="false" customHeight="true" outlineLevel="0" collapsed="false">
      <c r="A47" s="59" t="s">
        <v>61</v>
      </c>
      <c r="B47" s="60" t="s">
        <v>62</v>
      </c>
      <c r="C47" s="60"/>
      <c r="D47" s="78" t="n">
        <v>0.015</v>
      </c>
      <c r="E47" s="79"/>
    </row>
    <row r="48" customFormat="false" ht="13.5" hidden="false" customHeight="true" outlineLevel="0" collapsed="false">
      <c r="A48" s="59" t="s">
        <v>63</v>
      </c>
      <c r="B48" s="60" t="s">
        <v>64</v>
      </c>
      <c r="C48" s="60"/>
      <c r="D48" s="78" t="n">
        <v>0.006</v>
      </c>
      <c r="E48" s="79"/>
    </row>
    <row r="49" customFormat="false" ht="13.5" hidden="false" customHeight="true" outlineLevel="0" collapsed="false">
      <c r="A49" s="76" t="s">
        <v>7</v>
      </c>
      <c r="B49" s="76"/>
      <c r="C49" s="76"/>
      <c r="D49" s="80" t="n">
        <f aca="false">SUM(D41:D48)</f>
        <v>0.153</v>
      </c>
      <c r="E49" s="81" t="n">
        <f aca="false">SUM(E41:E48)</f>
        <v>0</v>
      </c>
    </row>
    <row r="50" customFormat="false" ht="3.75" hidden="false" customHeight="true" outlineLevel="0" collapsed="false">
      <c r="A50" s="66"/>
      <c r="B50" s="66"/>
      <c r="C50" s="66"/>
      <c r="D50" s="66"/>
      <c r="E50" s="67"/>
    </row>
    <row r="51" customFormat="false" ht="13.8" hidden="false" customHeight="false" outlineLevel="0" collapsed="false">
      <c r="A51" s="75" t="s">
        <v>65</v>
      </c>
      <c r="B51" s="75"/>
      <c r="C51" s="75"/>
      <c r="D51" s="75"/>
      <c r="E51" s="75"/>
    </row>
    <row r="52" customFormat="false" ht="12.75" hidden="false" customHeight="true" outlineLevel="0" collapsed="false">
      <c r="A52" s="59" t="s">
        <v>27</v>
      </c>
      <c r="B52" s="62" t="s">
        <v>66</v>
      </c>
      <c r="C52" s="62"/>
      <c r="D52" s="62"/>
      <c r="E52" s="82"/>
    </row>
    <row r="53" customFormat="false" ht="13.5" hidden="false" customHeight="true" outlineLevel="0" collapsed="false">
      <c r="A53" s="59" t="s">
        <v>28</v>
      </c>
      <c r="B53" s="62" t="s">
        <v>67</v>
      </c>
      <c r="C53" s="62"/>
      <c r="D53" s="62"/>
      <c r="E53" s="83"/>
    </row>
    <row r="54" customFormat="false" ht="13.5" hidden="false" customHeight="true" outlineLevel="0" collapsed="false">
      <c r="A54" s="59"/>
      <c r="B54" s="76" t="s">
        <v>68</v>
      </c>
      <c r="C54" s="76"/>
      <c r="D54" s="76"/>
      <c r="E54" s="83"/>
      <c r="G54" s="84"/>
    </row>
    <row r="55" customFormat="false" ht="13.5" hidden="false" customHeight="true" outlineLevel="0" collapsed="false">
      <c r="A55" s="59" t="s">
        <v>35</v>
      </c>
      <c r="B55" s="62" t="s">
        <v>69</v>
      </c>
      <c r="C55" s="62"/>
      <c r="D55" s="62"/>
      <c r="E55" s="83"/>
      <c r="G55" s="84"/>
    </row>
    <row r="56" customFormat="false" ht="12.75" hidden="false" customHeight="true" outlineLevel="0" collapsed="false">
      <c r="A56" s="76" t="s">
        <v>7</v>
      </c>
      <c r="B56" s="76"/>
      <c r="C56" s="76"/>
      <c r="D56" s="76"/>
      <c r="E56" s="81" t="n">
        <f aca="false">SUM(E54:E55)</f>
        <v>0</v>
      </c>
    </row>
    <row r="57" customFormat="false" ht="3.75" hidden="false" customHeight="true" outlineLevel="0" collapsed="false">
      <c r="A57" s="66"/>
      <c r="B57" s="66"/>
      <c r="C57" s="66"/>
      <c r="D57" s="66"/>
      <c r="E57" s="67"/>
    </row>
    <row r="58" customFormat="false" ht="13.8" hidden="false" customHeight="false" outlineLevel="0" collapsed="false">
      <c r="A58" s="75" t="s">
        <v>70</v>
      </c>
      <c r="B58" s="75"/>
      <c r="C58" s="75"/>
      <c r="D58" s="75"/>
      <c r="E58" s="75"/>
    </row>
    <row r="59" customFormat="false" ht="12.75" hidden="false" customHeight="true" outlineLevel="0" collapsed="false">
      <c r="A59" s="53" t="s">
        <v>71</v>
      </c>
      <c r="B59" s="76" t="s">
        <v>72</v>
      </c>
      <c r="C59" s="76"/>
      <c r="D59" s="76"/>
      <c r="E59" s="58" t="s">
        <v>26</v>
      </c>
    </row>
    <row r="60" customFormat="false" ht="13.5" hidden="false" customHeight="true" outlineLevel="0" collapsed="false">
      <c r="A60" s="59" t="s">
        <v>27</v>
      </c>
      <c r="B60" s="62" t="s">
        <v>73</v>
      </c>
      <c r="C60" s="62"/>
      <c r="D60" s="62"/>
      <c r="E60" s="83"/>
      <c r="G60" s="85"/>
    </row>
    <row r="61" customFormat="false" ht="13.5" hidden="false" customHeight="true" outlineLevel="0" collapsed="false">
      <c r="A61" s="59" t="s">
        <v>28</v>
      </c>
      <c r="B61" s="62" t="s">
        <v>74</v>
      </c>
      <c r="C61" s="62"/>
      <c r="D61" s="62"/>
      <c r="E61" s="83"/>
    </row>
    <row r="62" customFormat="false" ht="24.75" hidden="false" customHeight="true" outlineLevel="0" collapsed="false">
      <c r="A62" s="59" t="s">
        <v>75</v>
      </c>
      <c r="B62" s="62" t="s">
        <v>76</v>
      </c>
      <c r="C62" s="62"/>
      <c r="D62" s="62"/>
      <c r="E62" s="83"/>
      <c r="H62" s="85"/>
    </row>
    <row r="63" customFormat="false" ht="13.5" hidden="false" customHeight="true" outlineLevel="0" collapsed="false">
      <c r="A63" s="76" t="s">
        <v>7</v>
      </c>
      <c r="B63" s="76"/>
      <c r="C63" s="76"/>
      <c r="D63" s="76"/>
      <c r="E63" s="81" t="n">
        <f aca="false">SUM(E60:E62)</f>
        <v>0</v>
      </c>
    </row>
    <row r="64" customFormat="false" ht="3.75" hidden="false" customHeight="true" outlineLevel="0" collapsed="false">
      <c r="A64" s="66"/>
      <c r="B64" s="66"/>
      <c r="C64" s="66"/>
      <c r="D64" s="66"/>
      <c r="E64" s="67"/>
    </row>
    <row r="65" customFormat="false" ht="13.8" hidden="false" customHeight="false" outlineLevel="0" collapsed="false">
      <c r="A65" s="75" t="s">
        <v>77</v>
      </c>
      <c r="B65" s="75"/>
      <c r="C65" s="75"/>
      <c r="D65" s="75"/>
      <c r="E65" s="75"/>
    </row>
    <row r="66" customFormat="false" ht="13.5" hidden="false" customHeight="true" outlineLevel="0" collapsed="false">
      <c r="A66" s="53" t="s">
        <v>78</v>
      </c>
      <c r="B66" s="57" t="s">
        <v>79</v>
      </c>
      <c r="C66" s="57"/>
      <c r="D66" s="77" t="s">
        <v>80</v>
      </c>
      <c r="E66" s="58" t="s">
        <v>26</v>
      </c>
    </row>
    <row r="67" customFormat="false" ht="13.5" hidden="false" customHeight="true" outlineLevel="0" collapsed="false">
      <c r="A67" s="59" t="s">
        <v>27</v>
      </c>
      <c r="B67" s="86" t="s">
        <v>81</v>
      </c>
      <c r="C67" s="86"/>
      <c r="D67" s="87" t="n">
        <v>0.05</v>
      </c>
      <c r="E67" s="83"/>
    </row>
    <row r="68" customFormat="false" ht="13.5" hidden="false" customHeight="true" outlineLevel="0" collapsed="false">
      <c r="A68" s="59" t="s">
        <v>28</v>
      </c>
      <c r="B68" s="86" t="s">
        <v>82</v>
      </c>
      <c r="C68" s="86"/>
      <c r="D68" s="87"/>
      <c r="E68" s="83"/>
    </row>
    <row r="69" customFormat="false" ht="13.5" hidden="false" customHeight="true" outlineLevel="0" collapsed="false">
      <c r="A69" s="59" t="s">
        <v>35</v>
      </c>
      <c r="B69" s="86" t="s">
        <v>83</v>
      </c>
      <c r="C69" s="86"/>
      <c r="D69" s="88"/>
      <c r="E69" s="83"/>
    </row>
    <row r="70" customFormat="false" ht="13.5" hidden="false" customHeight="true" outlineLevel="0" collapsed="false">
      <c r="A70" s="59"/>
      <c r="B70" s="49" t="s">
        <v>60</v>
      </c>
      <c r="C70" s="49"/>
      <c r="D70" s="88" t="n">
        <v>0.4</v>
      </c>
      <c r="E70" s="83"/>
    </row>
    <row r="71" customFormat="false" ht="13.5" hidden="false" customHeight="true" outlineLevel="0" collapsed="false">
      <c r="A71" s="59"/>
      <c r="B71" s="49" t="s">
        <v>84</v>
      </c>
      <c r="C71" s="49"/>
      <c r="D71" s="88" t="n">
        <v>0.1</v>
      </c>
      <c r="E71" s="83"/>
    </row>
    <row r="72" customFormat="false" ht="13.5" hidden="false" customHeight="true" outlineLevel="0" collapsed="false">
      <c r="A72" s="59" t="s">
        <v>37</v>
      </c>
      <c r="B72" s="86" t="s">
        <v>85</v>
      </c>
      <c r="C72" s="86"/>
      <c r="D72" s="87" t="n">
        <v>0.02</v>
      </c>
      <c r="E72" s="83"/>
    </row>
    <row r="73" customFormat="false" ht="13.5" hidden="false" customHeight="true" outlineLevel="0" collapsed="false">
      <c r="A73" s="59" t="s">
        <v>57</v>
      </c>
      <c r="B73" s="86" t="s">
        <v>86</v>
      </c>
      <c r="C73" s="86"/>
      <c r="D73" s="87"/>
      <c r="E73" s="83"/>
    </row>
    <row r="74" customFormat="false" ht="12.75" hidden="false" customHeight="true" outlineLevel="0" collapsed="false">
      <c r="A74" s="59" t="s">
        <v>59</v>
      </c>
      <c r="B74" s="86" t="s">
        <v>87</v>
      </c>
      <c r="C74" s="86"/>
      <c r="D74" s="88"/>
      <c r="E74" s="83"/>
    </row>
    <row r="75" customFormat="false" ht="12.75" hidden="false" customHeight="true" outlineLevel="0" collapsed="false">
      <c r="A75" s="59"/>
      <c r="B75" s="49" t="s">
        <v>60</v>
      </c>
      <c r="C75" s="49"/>
      <c r="D75" s="88" t="n">
        <v>0.4</v>
      </c>
      <c r="E75" s="83"/>
    </row>
    <row r="76" customFormat="false" ht="13.5" hidden="false" customHeight="true" outlineLevel="0" collapsed="false">
      <c r="A76" s="59"/>
      <c r="B76" s="49" t="s">
        <v>84</v>
      </c>
      <c r="C76" s="49"/>
      <c r="D76" s="88" t="n">
        <v>0.1</v>
      </c>
      <c r="E76" s="83"/>
    </row>
    <row r="77" customFormat="false" ht="13.5" hidden="false" customHeight="true" outlineLevel="0" collapsed="false">
      <c r="A77" s="76" t="s">
        <v>7</v>
      </c>
      <c r="B77" s="76"/>
      <c r="C77" s="76"/>
      <c r="D77" s="76"/>
      <c r="E77" s="81" t="n">
        <f aca="false">SUM(E67:E69,E72:E74)</f>
        <v>0</v>
      </c>
    </row>
    <row r="78" customFormat="false" ht="3.75" hidden="false" customHeight="true" outlineLevel="0" collapsed="false">
      <c r="A78" s="66"/>
      <c r="B78" s="66"/>
      <c r="C78" s="66"/>
      <c r="D78" s="66"/>
      <c r="E78" s="67"/>
    </row>
    <row r="79" customFormat="false" ht="13.5" hidden="false" customHeight="true" outlineLevel="0" collapsed="false">
      <c r="A79" s="75" t="s">
        <v>88</v>
      </c>
      <c r="B79" s="75"/>
      <c r="C79" s="75"/>
      <c r="D79" s="75"/>
      <c r="E79" s="75"/>
    </row>
    <row r="80" customFormat="false" ht="12.75" hidden="false" customHeight="true" outlineLevel="0" collapsed="false">
      <c r="A80" s="89" t="s">
        <v>89</v>
      </c>
      <c r="B80" s="90" t="s">
        <v>90</v>
      </c>
      <c r="C80" s="90"/>
      <c r="D80" s="90"/>
      <c r="E80" s="58" t="s">
        <v>26</v>
      </c>
    </row>
    <row r="81" customFormat="false" ht="13.5" hidden="false" customHeight="true" outlineLevel="0" collapsed="false">
      <c r="A81" s="59" t="s">
        <v>27</v>
      </c>
      <c r="B81" s="49" t="s">
        <v>91</v>
      </c>
      <c r="C81" s="49"/>
      <c r="D81" s="49"/>
      <c r="E81" s="83"/>
    </row>
    <row r="82" customFormat="false" ht="13.5" hidden="false" customHeight="true" outlineLevel="0" collapsed="false">
      <c r="A82" s="59" t="s">
        <v>28</v>
      </c>
      <c r="B82" s="49" t="s">
        <v>92</v>
      </c>
      <c r="C82" s="49"/>
      <c r="D82" s="49"/>
      <c r="E82" s="83"/>
    </row>
    <row r="83" customFormat="false" ht="13.5" hidden="false" customHeight="true" outlineLevel="0" collapsed="false">
      <c r="A83" s="59" t="s">
        <v>35</v>
      </c>
      <c r="B83" s="49" t="s">
        <v>93</v>
      </c>
      <c r="C83" s="49"/>
      <c r="D83" s="49"/>
      <c r="E83" s="83"/>
    </row>
    <row r="84" customFormat="false" ht="24.75" hidden="false" customHeight="true" outlineLevel="0" collapsed="false">
      <c r="A84" s="59" t="s">
        <v>37</v>
      </c>
      <c r="B84" s="91" t="s">
        <v>94</v>
      </c>
      <c r="C84" s="91"/>
      <c r="D84" s="91"/>
      <c r="E84" s="83"/>
    </row>
    <row r="85" customFormat="false" ht="13.5" hidden="false" customHeight="true" outlineLevel="0" collapsed="false">
      <c r="A85" s="59" t="s">
        <v>57</v>
      </c>
      <c r="B85" s="49" t="s">
        <v>95</v>
      </c>
      <c r="C85" s="49"/>
      <c r="D85" s="49"/>
      <c r="E85" s="83"/>
    </row>
    <row r="86" customFormat="false" ht="12.75" hidden="false" customHeight="true" outlineLevel="0" collapsed="false">
      <c r="A86" s="76" t="s">
        <v>68</v>
      </c>
      <c r="B86" s="76"/>
      <c r="C86" s="76"/>
      <c r="D86" s="76"/>
      <c r="E86" s="83"/>
    </row>
    <row r="87" customFormat="false" ht="12.75" hidden="false" customHeight="true" outlineLevel="0" collapsed="false">
      <c r="A87" s="59" t="s">
        <v>61</v>
      </c>
      <c r="B87" s="49" t="s">
        <v>96</v>
      </c>
      <c r="C87" s="49"/>
      <c r="D87" s="49"/>
      <c r="E87" s="83"/>
    </row>
    <row r="88" customFormat="false" ht="13.5" hidden="false" customHeight="true" outlineLevel="0" collapsed="false">
      <c r="A88" s="76" t="s">
        <v>7</v>
      </c>
      <c r="B88" s="76"/>
      <c r="C88" s="76"/>
      <c r="D88" s="76"/>
      <c r="E88" s="81" t="n">
        <f aca="false">SUM(E86:E87)</f>
        <v>0</v>
      </c>
    </row>
    <row r="89" customFormat="false" ht="3.75" hidden="false" customHeight="true" outlineLevel="0" collapsed="false">
      <c r="A89" s="66"/>
      <c r="B89" s="66"/>
      <c r="C89" s="66"/>
      <c r="D89" s="66"/>
      <c r="E89" s="67"/>
    </row>
    <row r="90" customFormat="false" ht="13.5" hidden="false" customHeight="true" outlineLevel="0" collapsed="false">
      <c r="A90" s="75" t="s">
        <v>97</v>
      </c>
      <c r="B90" s="75"/>
      <c r="C90" s="75"/>
      <c r="D90" s="75"/>
      <c r="E90" s="75"/>
    </row>
    <row r="91" customFormat="false" ht="13.5" hidden="false" customHeight="true" outlineLevel="0" collapsed="false">
      <c r="A91" s="53" t="n">
        <v>4</v>
      </c>
      <c r="B91" s="90" t="s">
        <v>98</v>
      </c>
      <c r="C91" s="90"/>
      <c r="D91" s="90"/>
      <c r="E91" s="58" t="s">
        <v>26</v>
      </c>
    </row>
    <row r="92" customFormat="false" ht="13.5" hidden="false" customHeight="true" outlineLevel="0" collapsed="false">
      <c r="A92" s="59" t="s">
        <v>50</v>
      </c>
      <c r="B92" s="62" t="str">
        <f aca="false">B40</f>
        <v>Encargos previdenciários, FGTS e outras contribuições</v>
      </c>
      <c r="C92" s="62"/>
      <c r="D92" s="62"/>
      <c r="E92" s="83"/>
    </row>
    <row r="93" customFormat="false" ht="13.5" hidden="false" customHeight="true" outlineLevel="0" collapsed="false">
      <c r="A93" s="59" t="s">
        <v>99</v>
      </c>
      <c r="B93" s="62" t="s">
        <v>66</v>
      </c>
      <c r="C93" s="62"/>
      <c r="D93" s="62"/>
      <c r="E93" s="83"/>
    </row>
    <row r="94" customFormat="false" ht="13.5" hidden="false" customHeight="true" outlineLevel="0" collapsed="false">
      <c r="A94" s="59" t="s">
        <v>71</v>
      </c>
      <c r="B94" s="62" t="s">
        <v>72</v>
      </c>
      <c r="C94" s="62"/>
      <c r="D94" s="62"/>
      <c r="E94" s="83"/>
    </row>
    <row r="95" customFormat="false" ht="13.5" hidden="false" customHeight="true" outlineLevel="0" collapsed="false">
      <c r="A95" s="59" t="s">
        <v>78</v>
      </c>
      <c r="B95" s="62" t="s">
        <v>100</v>
      </c>
      <c r="C95" s="62"/>
      <c r="D95" s="62"/>
      <c r="E95" s="83"/>
    </row>
    <row r="96" customFormat="false" ht="12.75" hidden="false" customHeight="true" outlineLevel="0" collapsed="false">
      <c r="A96" s="59" t="s">
        <v>89</v>
      </c>
      <c r="B96" s="62" t="s">
        <v>101</v>
      </c>
      <c r="C96" s="62"/>
      <c r="D96" s="62"/>
      <c r="E96" s="83"/>
    </row>
    <row r="97" customFormat="false" ht="12.75" hidden="false" customHeight="true" outlineLevel="0" collapsed="false">
      <c r="A97" s="58" t="s">
        <v>7</v>
      </c>
      <c r="B97" s="58"/>
      <c r="C97" s="58"/>
      <c r="D97" s="58"/>
      <c r="E97" s="81" t="n">
        <f aca="false">SUM(E92:E96)</f>
        <v>0</v>
      </c>
    </row>
    <row r="98" customFormat="false" ht="13.5" hidden="false" customHeight="true" outlineLevel="0" collapsed="false">
      <c r="A98" s="92"/>
      <c r="B98" s="92"/>
      <c r="C98" s="92"/>
      <c r="D98" s="66"/>
      <c r="E98" s="67"/>
    </row>
    <row r="99" customFormat="false" ht="13.5" hidden="false" customHeight="true" outlineLevel="0" collapsed="false">
      <c r="A99" s="58" t="s">
        <v>102</v>
      </c>
      <c r="B99" s="58"/>
      <c r="C99" s="58"/>
      <c r="D99" s="58"/>
      <c r="E99" s="81" t="n">
        <f aca="false">E19+E49</f>
        <v>140</v>
      </c>
    </row>
    <row r="100" customFormat="false" ht="3.75" hidden="false" customHeight="true" outlineLevel="0" collapsed="false">
      <c r="A100" s="67"/>
      <c r="B100" s="67"/>
      <c r="C100" s="67"/>
      <c r="D100" s="66"/>
      <c r="E100" s="67"/>
    </row>
    <row r="101" customFormat="false" ht="13.5" hidden="false" customHeight="true" outlineLevel="0" collapsed="false">
      <c r="A101" s="47" t="s">
        <v>103</v>
      </c>
      <c r="B101" s="47"/>
      <c r="C101" s="47"/>
      <c r="D101" s="47"/>
      <c r="E101" s="47"/>
    </row>
    <row r="102" customFormat="false" ht="13.5" hidden="false" customHeight="true" outlineLevel="0" collapsed="false">
      <c r="A102" s="93" t="n">
        <v>5</v>
      </c>
      <c r="B102" s="76" t="s">
        <v>104</v>
      </c>
      <c r="C102" s="76"/>
      <c r="D102" s="94" t="s">
        <v>80</v>
      </c>
      <c r="E102" s="58" t="s">
        <v>26</v>
      </c>
    </row>
    <row r="103" customFormat="false" ht="13.5" hidden="false" customHeight="true" outlineLevel="0" collapsed="false">
      <c r="A103" s="48" t="s">
        <v>27</v>
      </c>
      <c r="B103" s="49" t="s">
        <v>105</v>
      </c>
      <c r="C103" s="49"/>
      <c r="D103" s="95" t="n">
        <v>0</v>
      </c>
      <c r="E103" s="83" t="n">
        <f aca="false">$E$99*D103</f>
        <v>0</v>
      </c>
      <c r="G103" s="96"/>
    </row>
    <row r="104" customFormat="false" ht="13.5" hidden="false" customHeight="true" outlineLevel="0" collapsed="false">
      <c r="A104" s="58" t="s">
        <v>106</v>
      </c>
      <c r="B104" s="58"/>
      <c r="C104" s="58"/>
      <c r="D104" s="58"/>
      <c r="E104" s="81" t="n">
        <f aca="false">SUM(E103:E103)</f>
        <v>0</v>
      </c>
    </row>
    <row r="105" customFormat="false" ht="13.5" hidden="false" customHeight="true" outlineLevel="0" collapsed="false">
      <c r="A105" s="58" t="s">
        <v>107</v>
      </c>
      <c r="B105" s="58"/>
      <c r="C105" s="58"/>
      <c r="D105" s="58"/>
      <c r="E105" s="83" t="n">
        <f aca="false">E104+E99</f>
        <v>140</v>
      </c>
    </row>
    <row r="106" customFormat="false" ht="13.5" hidden="false" customHeight="true" outlineLevel="0" collapsed="false">
      <c r="A106" s="97"/>
      <c r="B106" s="98" t="s">
        <v>108</v>
      </c>
      <c r="C106" s="98"/>
      <c r="D106" s="17"/>
      <c r="E106" s="99" t="n">
        <f aca="false">1-D114</f>
        <v>0.8685</v>
      </c>
    </row>
    <row r="107" customFormat="false" ht="13.5" hidden="false" customHeight="true" outlineLevel="0" collapsed="false">
      <c r="A107" s="97"/>
      <c r="B107" s="98" t="s">
        <v>109</v>
      </c>
      <c r="C107" s="98"/>
      <c r="D107" s="17"/>
      <c r="E107" s="79" t="n">
        <f aca="false">(E105+E116)/E106</f>
        <v>161.197466896949</v>
      </c>
    </row>
    <row r="108" customFormat="false" ht="13.5" hidden="false" customHeight="true" outlineLevel="0" collapsed="false">
      <c r="A108" s="100" t="s">
        <v>28</v>
      </c>
      <c r="B108" s="49" t="s">
        <v>110</v>
      </c>
      <c r="C108" s="49"/>
      <c r="D108" s="95"/>
      <c r="E108" s="83"/>
    </row>
    <row r="109" customFormat="false" ht="12.75" hidden="false" customHeight="true" outlineLevel="0" collapsed="false">
      <c r="A109" s="48"/>
      <c r="B109" s="49" t="s">
        <v>111</v>
      </c>
      <c r="C109" s="49"/>
      <c r="D109" s="101" t="n">
        <v>0.0065</v>
      </c>
      <c r="E109" s="83" t="n">
        <f aca="false">D109*$E$107</f>
        <v>1.04778353483017</v>
      </c>
    </row>
    <row r="110" customFormat="false" ht="12.75" hidden="false" customHeight="true" outlineLevel="0" collapsed="false">
      <c r="A110" s="48"/>
      <c r="B110" s="49" t="s">
        <v>112</v>
      </c>
      <c r="C110" s="49"/>
      <c r="D110" s="101" t="n">
        <v>0.03</v>
      </c>
      <c r="E110" s="83" t="n">
        <f aca="false">D110*$E$107</f>
        <v>4.83592400690846</v>
      </c>
    </row>
    <row r="111" customFormat="false" ht="12.75" hidden="false" customHeight="true" outlineLevel="0" collapsed="false">
      <c r="A111" s="102"/>
      <c r="B111" s="49" t="s">
        <v>113</v>
      </c>
      <c r="C111" s="49"/>
      <c r="D111" s="101" t="n">
        <v>0.05</v>
      </c>
      <c r="E111" s="83" t="n">
        <f aca="false">D111*$E$107</f>
        <v>8.05987334484744</v>
      </c>
    </row>
    <row r="112" customFormat="false" ht="13.5" hidden="false" customHeight="true" outlineLevel="0" collapsed="false">
      <c r="A112" s="76" t="s">
        <v>114</v>
      </c>
      <c r="B112" s="76"/>
      <c r="C112" s="76"/>
      <c r="D112" s="76"/>
      <c r="E112" s="81" t="n">
        <f aca="false">SUM(E109:E111)</f>
        <v>13.9435808865861</v>
      </c>
      <c r="G112" s="96"/>
    </row>
    <row r="113" customFormat="false" ht="12.75" hidden="false" customHeight="true" outlineLevel="0" collapsed="false">
      <c r="A113" s="102"/>
      <c r="B113" s="49" t="s">
        <v>115</v>
      </c>
      <c r="C113" s="49"/>
      <c r="D113" s="101" t="n">
        <v>0.045</v>
      </c>
      <c r="E113" s="83" t="n">
        <f aca="false">D113*$E$107</f>
        <v>7.25388601036269</v>
      </c>
      <c r="I113" s="103"/>
    </row>
    <row r="114" customFormat="false" ht="18" hidden="false" customHeight="true" outlineLevel="0" collapsed="false">
      <c r="A114" s="104"/>
      <c r="B114" s="105"/>
      <c r="C114" s="105"/>
      <c r="D114" s="106" t="n">
        <f aca="false">SUM(D109:D111,D113)</f>
        <v>0.1315</v>
      </c>
      <c r="E114" s="107"/>
      <c r="G114" s="96"/>
    </row>
    <row r="115" customFormat="false" ht="13.5" hidden="false" customHeight="true" outlineLevel="0" collapsed="false">
      <c r="A115" s="97"/>
      <c r="B115" s="98" t="s">
        <v>116</v>
      </c>
      <c r="C115" s="98"/>
      <c r="D115" s="17"/>
      <c r="E115" s="79" t="n">
        <f aca="false">E105</f>
        <v>140</v>
      </c>
    </row>
    <row r="116" customFormat="false" ht="13.5" hidden="false" customHeight="true" outlineLevel="0" collapsed="false">
      <c r="A116" s="108" t="s">
        <v>35</v>
      </c>
      <c r="B116" s="109" t="s">
        <v>117</v>
      </c>
      <c r="C116" s="109"/>
      <c r="D116" s="101" t="n">
        <v>0</v>
      </c>
      <c r="E116" s="81" t="n">
        <f aca="false">E115*D116</f>
        <v>0</v>
      </c>
    </row>
    <row r="117" customFormat="false" ht="13.5" hidden="false" customHeight="true" outlineLevel="0" collapsed="false">
      <c r="A117" s="110" t="s">
        <v>7</v>
      </c>
      <c r="B117" s="110"/>
      <c r="C117" s="110"/>
      <c r="D117" s="111" t="n">
        <f aca="false">SUM(D103,D109:D111,D113,D116)</f>
        <v>0.1315</v>
      </c>
      <c r="E117" s="81" t="n">
        <f aca="false">SUM(E104,E112,E116,E113)</f>
        <v>21.1974668969488</v>
      </c>
      <c r="G117" s="96"/>
    </row>
    <row r="118" customFormat="false" ht="13.5" hidden="true" customHeight="true" outlineLevel="0" collapsed="false">
      <c r="A118" s="112" t="s">
        <v>118</v>
      </c>
      <c r="B118" s="112"/>
      <c r="C118" s="112"/>
      <c r="D118" s="112"/>
      <c r="E118" s="112"/>
    </row>
    <row r="119" customFormat="false" ht="13.5" hidden="true" customHeight="true" outlineLevel="0" collapsed="false">
      <c r="A119" s="112" t="s">
        <v>119</v>
      </c>
      <c r="B119" s="112"/>
      <c r="C119" s="112"/>
      <c r="D119" s="112"/>
      <c r="E119" s="112"/>
    </row>
    <row r="120" customFormat="false" ht="3.75" hidden="true" customHeight="true" outlineLevel="0" collapsed="false">
      <c r="A120" s="66"/>
      <c r="B120" s="66"/>
      <c r="C120" s="66"/>
      <c r="D120" s="66"/>
      <c r="E120" s="67"/>
    </row>
    <row r="121" customFormat="false" ht="13.5" hidden="false" customHeight="true" outlineLevel="0" collapsed="false">
      <c r="A121" s="46" t="s">
        <v>120</v>
      </c>
      <c r="B121" s="46"/>
      <c r="C121" s="46"/>
      <c r="D121" s="46"/>
      <c r="E121" s="46"/>
    </row>
    <row r="122" customFormat="false" ht="13.5" hidden="false" customHeight="true" outlineLevel="0" collapsed="false">
      <c r="A122" s="93"/>
      <c r="B122" s="113" t="s">
        <v>121</v>
      </c>
      <c r="C122" s="113"/>
      <c r="D122" s="113"/>
      <c r="E122" s="58" t="s">
        <v>26</v>
      </c>
    </row>
    <row r="123" customFormat="false" ht="13.5" hidden="false" customHeight="true" outlineLevel="0" collapsed="false">
      <c r="A123" s="48" t="s">
        <v>27</v>
      </c>
      <c r="B123" s="49" t="s">
        <v>122</v>
      </c>
      <c r="C123" s="49"/>
      <c r="D123" s="49"/>
      <c r="E123" s="83" t="n">
        <f aca="false">E19</f>
        <v>140</v>
      </c>
    </row>
    <row r="124" customFormat="false" ht="13.5" hidden="false" customHeight="true" outlineLevel="0" collapsed="false">
      <c r="A124" s="48" t="s">
        <v>28</v>
      </c>
      <c r="B124" s="49" t="s">
        <v>123</v>
      </c>
      <c r="C124" s="49"/>
      <c r="D124" s="49"/>
      <c r="E124" s="83" t="n">
        <f aca="false">E27</f>
        <v>0</v>
      </c>
    </row>
    <row r="125" customFormat="false" ht="13.5" hidden="false" customHeight="true" outlineLevel="0" collapsed="false">
      <c r="A125" s="48" t="s">
        <v>35</v>
      </c>
      <c r="B125" s="49" t="s">
        <v>124</v>
      </c>
      <c r="C125" s="49"/>
      <c r="D125" s="49"/>
      <c r="E125" s="83" t="n">
        <f aca="false">E35</f>
        <v>0</v>
      </c>
    </row>
    <row r="126" customFormat="false" ht="12.75" hidden="false" customHeight="true" outlineLevel="0" collapsed="false">
      <c r="A126" s="48" t="s">
        <v>37</v>
      </c>
      <c r="B126" s="49" t="s">
        <v>125</v>
      </c>
      <c r="C126" s="49"/>
      <c r="D126" s="49"/>
      <c r="E126" s="83" t="n">
        <f aca="false">E97</f>
        <v>0</v>
      </c>
      <c r="G126" s="96"/>
    </row>
    <row r="127" customFormat="false" ht="12.75" hidden="false" customHeight="true" outlineLevel="0" collapsed="false">
      <c r="A127" s="48"/>
      <c r="B127" s="114" t="s">
        <v>126</v>
      </c>
      <c r="C127" s="114"/>
      <c r="D127" s="114"/>
      <c r="E127" s="83" t="n">
        <f aca="false">SUM(E123:E126)</f>
        <v>140</v>
      </c>
    </row>
    <row r="128" customFormat="false" ht="12.75" hidden="false" customHeight="true" outlineLevel="0" collapsed="false">
      <c r="A128" s="48" t="s">
        <v>57</v>
      </c>
      <c r="B128" s="49" t="s">
        <v>127</v>
      </c>
      <c r="C128" s="49"/>
      <c r="D128" s="49"/>
      <c r="E128" s="83" t="n">
        <f aca="false">E117</f>
        <v>21.1974668969488</v>
      </c>
    </row>
    <row r="129" customFormat="false" ht="12.75" hidden="false" customHeight="true" outlineLevel="0" collapsed="false">
      <c r="A129" s="64"/>
      <c r="B129" s="58" t="s">
        <v>128</v>
      </c>
      <c r="C129" s="58"/>
      <c r="D129" s="58"/>
      <c r="E129" s="81" t="n">
        <f aca="false">SUM(E127:E128)</f>
        <v>161.197466896949</v>
      </c>
      <c r="F129" s="96"/>
    </row>
  </sheetData>
  <mergeCells count="120">
    <mergeCell ref="A1:E1"/>
    <mergeCell ref="A2:E2"/>
    <mergeCell ref="A3:E3"/>
    <mergeCell ref="A5:C5"/>
    <mergeCell ref="A6:E6"/>
    <mergeCell ref="A7:E7"/>
    <mergeCell ref="A8:E8"/>
    <mergeCell ref="A9:E9"/>
    <mergeCell ref="B10:C10"/>
    <mergeCell ref="D10:E10"/>
    <mergeCell ref="B11:C11"/>
    <mergeCell ref="D11:E11"/>
    <mergeCell ref="B12:C12"/>
    <mergeCell ref="D12:E12"/>
    <mergeCell ref="B13:C13"/>
    <mergeCell ref="D13:E13"/>
    <mergeCell ref="A15:E15"/>
    <mergeCell ref="B16:D16"/>
    <mergeCell ref="B17:D17"/>
    <mergeCell ref="B18:C18"/>
    <mergeCell ref="B19:D19"/>
    <mergeCell ref="A21:E21"/>
    <mergeCell ref="B22:C22"/>
    <mergeCell ref="B23:C23"/>
    <mergeCell ref="B24:D24"/>
    <mergeCell ref="B25:C25"/>
    <mergeCell ref="B26:C26"/>
    <mergeCell ref="B27:C27"/>
    <mergeCell ref="A28:E28"/>
    <mergeCell ref="A30:E30"/>
    <mergeCell ref="B31:C31"/>
    <mergeCell ref="B32:C32"/>
    <mergeCell ref="B33:C33"/>
    <mergeCell ref="B34:C34"/>
    <mergeCell ref="B35:C35"/>
    <mergeCell ref="A36:E36"/>
    <mergeCell ref="A38:E38"/>
    <mergeCell ref="A39:E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A49:C49"/>
    <mergeCell ref="A51:E51"/>
    <mergeCell ref="B52:D52"/>
    <mergeCell ref="B53:D53"/>
    <mergeCell ref="B54:D54"/>
    <mergeCell ref="B55:D55"/>
    <mergeCell ref="A56:D56"/>
    <mergeCell ref="A58:E58"/>
    <mergeCell ref="B59:D59"/>
    <mergeCell ref="B60:D60"/>
    <mergeCell ref="B61:D61"/>
    <mergeCell ref="B62:D62"/>
    <mergeCell ref="A63:D63"/>
    <mergeCell ref="A65:E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A77:D77"/>
    <mergeCell ref="A79:E79"/>
    <mergeCell ref="B80:D80"/>
    <mergeCell ref="B81:D81"/>
    <mergeCell ref="B82:D82"/>
    <mergeCell ref="B83:D83"/>
    <mergeCell ref="B84:D84"/>
    <mergeCell ref="B85:D85"/>
    <mergeCell ref="A86:D86"/>
    <mergeCell ref="B87:D87"/>
    <mergeCell ref="A88:D88"/>
    <mergeCell ref="A90:E90"/>
    <mergeCell ref="B91:D91"/>
    <mergeCell ref="B92:D92"/>
    <mergeCell ref="B93:D93"/>
    <mergeCell ref="B94:D94"/>
    <mergeCell ref="B95:D95"/>
    <mergeCell ref="B96:D96"/>
    <mergeCell ref="A97:D97"/>
    <mergeCell ref="A98:C98"/>
    <mergeCell ref="A99:D99"/>
    <mergeCell ref="A101:E101"/>
    <mergeCell ref="B102:C102"/>
    <mergeCell ref="B103:C103"/>
    <mergeCell ref="A104:D104"/>
    <mergeCell ref="A105:D105"/>
    <mergeCell ref="B106:C106"/>
    <mergeCell ref="B107:C107"/>
    <mergeCell ref="B108:C108"/>
    <mergeCell ref="B109:C109"/>
    <mergeCell ref="B110:C110"/>
    <mergeCell ref="B111:C111"/>
    <mergeCell ref="A112:D112"/>
    <mergeCell ref="B113:C113"/>
    <mergeCell ref="B115:C115"/>
    <mergeCell ref="B116:C116"/>
    <mergeCell ref="A117:C117"/>
    <mergeCell ref="A118:E118"/>
    <mergeCell ref="A119:E119"/>
    <mergeCell ref="A121:E121"/>
    <mergeCell ref="B122:D122"/>
    <mergeCell ref="B123:D123"/>
    <mergeCell ref="B124:D124"/>
    <mergeCell ref="B125:D125"/>
    <mergeCell ref="B126:D126"/>
    <mergeCell ref="B127:D127"/>
    <mergeCell ref="B128:D128"/>
    <mergeCell ref="B129:D129"/>
  </mergeCells>
  <printOptions headings="false" gridLines="false" gridLinesSet="true" horizontalCentered="true" verticalCentered="false"/>
  <pageMargins left="0.7875" right="0" top="0.39375" bottom="1.45625" header="0" footer="0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 Narrow,Normal"POTENCIAL ENGENHARIA E INSTALAÇÕES LTDA – CNPJ Nº 01.724.109/0001-34.</oddHeader>
    <oddFooter>&amp;C&amp;"Arial Narrow,Normal"Rua Castro Neves, 359, Matatu - Salvador - Bahia - CEP 40.255-020 - TELEFAX Nº (71) 3082-8228 e-mail:potencial@potencialltda.com.br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9"/>
  <sheetViews>
    <sheetView showFormulas="false" showGridLines="true" showRowColHeaders="true" showZeros="false" rightToLeft="false" tabSelected="true" showOutlineSymbols="true" defaultGridColor="true" view="pageBreakPreview" topLeftCell="A1" colorId="64" zoomScale="110" zoomScaleNormal="100" zoomScalePageLayoutView="110" workbookViewId="0">
      <pane xSplit="0" ySplit="1" topLeftCell="A2" activePane="bottomLeft" state="frozen"/>
      <selection pane="topLeft" activeCell="A1" activeCellId="0" sqref="A1"/>
      <selection pane="bottomLeft" activeCell="C15" activeCellId="0" sqref="C15"/>
    </sheetView>
  </sheetViews>
  <sheetFormatPr defaultColWidth="8.6796875" defaultRowHeight="13.5" zeroHeight="false" outlineLevelRow="0" outlineLevelCol="0"/>
  <cols>
    <col collapsed="false" customWidth="true" hidden="false" outlineLevel="0" max="1" min="1" style="115" width="11.44"/>
    <col collapsed="false" customWidth="true" hidden="false" outlineLevel="0" max="2" min="2" style="115" width="68.33"/>
    <col collapsed="false" customWidth="true" hidden="false" outlineLevel="0" max="3" min="3" style="115" width="26.11"/>
    <col collapsed="false" customWidth="true" hidden="false" outlineLevel="0" max="4" min="4" style="115" width="3.67"/>
    <col collapsed="false" customWidth="true" hidden="false" outlineLevel="0" max="5" min="5" style="115" width="6.56"/>
    <col collapsed="false" customWidth="true" hidden="false" outlineLevel="0" max="6" min="6" style="115" width="9.56"/>
    <col collapsed="false" customWidth="true" hidden="false" outlineLevel="0" max="61" min="7" style="115" width="3.67"/>
    <col collapsed="false" customWidth="true" hidden="false" outlineLevel="0" max="1025" min="62" style="115" width="9.11"/>
  </cols>
  <sheetData>
    <row r="1" customFormat="false" ht="13.5" hidden="false" customHeight="false" outlineLevel="0" collapsed="false">
      <c r="A1" s="116" t="s">
        <v>0</v>
      </c>
      <c r="B1" s="116"/>
      <c r="C1" s="116"/>
    </row>
    <row r="2" customFormat="false" ht="13.5" hidden="false" customHeight="false" outlineLevel="0" collapsed="false">
      <c r="A2" s="117" t="s">
        <v>1</v>
      </c>
      <c r="B2" s="117"/>
      <c r="C2" s="117"/>
    </row>
    <row r="3" customFormat="false" ht="13.5" hidden="false" customHeight="false" outlineLevel="0" collapsed="false">
      <c r="A3" s="116"/>
      <c r="B3" s="116"/>
      <c r="C3" s="116"/>
    </row>
    <row r="4" customFormat="false" ht="13.5" hidden="false" customHeight="false" outlineLevel="0" collapsed="false">
      <c r="A4" s="118" t="s">
        <v>129</v>
      </c>
      <c r="B4" s="118"/>
      <c r="C4" s="118"/>
    </row>
    <row r="5" customFormat="false" ht="19.5" hidden="false" customHeight="true" outlineLevel="0" collapsed="false">
      <c r="A5" s="119" t="s">
        <v>130</v>
      </c>
      <c r="B5" s="119"/>
      <c r="C5" s="120" t="n">
        <v>24.5</v>
      </c>
    </row>
    <row r="6" customFormat="false" ht="19.5" hidden="false" customHeight="true" outlineLevel="0" collapsed="false">
      <c r="A6" s="119" t="s">
        <v>131</v>
      </c>
      <c r="B6" s="119"/>
      <c r="C6" s="121" t="n">
        <v>163.26</v>
      </c>
      <c r="D6" s="122"/>
    </row>
    <row r="7" customFormat="false" ht="19.5" hidden="false" customHeight="true" outlineLevel="0" collapsed="false">
      <c r="A7" s="123" t="s">
        <v>132</v>
      </c>
      <c r="B7" s="123"/>
      <c r="C7" s="124" t="n">
        <f aca="false">TRUNC(C5*C6,2)</f>
        <v>3999.87</v>
      </c>
      <c r="F7" s="125"/>
    </row>
    <row r="8" customFormat="false" ht="19.5" hidden="false" customHeight="true" outlineLevel="0" collapsed="false">
      <c r="A8" s="123" t="s">
        <v>133</v>
      </c>
      <c r="B8" s="123"/>
      <c r="C8" s="124" t="n">
        <f aca="false">C7*12</f>
        <v>47998.44</v>
      </c>
    </row>
    <row r="9" customFormat="false" ht="33" hidden="false" customHeight="true" outlineLevel="0" collapsed="false">
      <c r="A9" s="126" t="s">
        <v>134</v>
      </c>
      <c r="B9" s="126"/>
      <c r="C9" s="126"/>
    </row>
  </sheetData>
  <mergeCells count="8">
    <mergeCell ref="A1:C1"/>
    <mergeCell ref="A2:C2"/>
    <mergeCell ref="A3:C3"/>
    <mergeCell ref="A4:C4"/>
    <mergeCell ref="A5:B5"/>
    <mergeCell ref="A6:B6"/>
    <mergeCell ref="A8:B8"/>
    <mergeCell ref="A9:C9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 XXX/XXXX</oddHeader>
    <oddFooter>&amp;L&amp;"Times New Roman,Normal"&amp;11Anexo V do Edital &amp;R&amp;"Times New Roman,Normal"&amp;11&amp;P/&amp;N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2023-11-23T14:00:09Z</cp:lastPrinted>
  <dcterms:modified xsi:type="dcterms:W3CDTF">2024-01-24T12:03:00Z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